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4.09.05 в  Министерство (+2024)\"/>
    </mc:Choice>
  </mc:AlternateContent>
  <xr:revisionPtr revIDLastSave="0" documentId="13_ncr:1_{79AE64F1-5019-4358-959F-53D4A26BD4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 4.2 (04.09.2024) 99+" sheetId="14" r:id="rId1"/>
    <sheet name="Вариант 1." sheetId="17" state="hidden" r:id="rId2"/>
    <sheet name="Вариант 2." sheetId="16" state="hidden" r:id="rId3"/>
    <sheet name="Вариант 3." sheetId="18" state="hidden" r:id="rId4"/>
  </sheets>
  <externalReferences>
    <externalReference r:id="rId5"/>
  </externalReferences>
  <definedNames>
    <definedName name="TARGET">[1]TEHSHEET!$I$42:$I$45</definedName>
    <definedName name="_xlnm.Print_Area" localSheetId="1">'Вариант 1.'!$A$1:$EH$45</definedName>
    <definedName name="_xlnm.Print_Area" localSheetId="2">'Вариант 2.'!$A$1:$EH$46</definedName>
    <definedName name="_xlnm.Print_Area" localSheetId="3">'Вариант 3.'!$A$1:$EH$46</definedName>
    <definedName name="_xlnm.Print_Area" localSheetId="0">'прил. 4.2 (04.09.2024) 99+'!$A$1:$EH$46</definedName>
  </definedNames>
  <calcPr calcId="181029"/>
</workbook>
</file>

<file path=xl/calcChain.xml><?xml version="1.0" encoding="utf-8"?>
<calcChain xmlns="http://schemas.openxmlformats.org/spreadsheetml/2006/main">
  <c r="BJ36" i="14" l="1"/>
  <c r="BU36" i="14"/>
  <c r="CF36" i="14"/>
  <c r="CQ36" i="14"/>
  <c r="DB36" i="14"/>
  <c r="DM36" i="14"/>
  <c r="DX36" i="14"/>
  <c r="DX28" i="14"/>
  <c r="DX21" i="14"/>
  <c r="DX20" i="14"/>
  <c r="DX19" i="14"/>
  <c r="DX12" i="14"/>
  <c r="DX13" i="14"/>
  <c r="DX14" i="14"/>
  <c r="DX35" i="18" l="1"/>
  <c r="DX34" i="18"/>
  <c r="DX33" i="18"/>
  <c r="DX32" i="18"/>
  <c r="DX31" i="18"/>
  <c r="DX30" i="18"/>
  <c r="CF29" i="18"/>
  <c r="CF28" i="18" s="1"/>
  <c r="BU29" i="18"/>
  <c r="DM28" i="18"/>
  <c r="DB28" i="18"/>
  <c r="CQ28" i="18"/>
  <c r="BJ28" i="18"/>
  <c r="DX27" i="18"/>
  <c r="DX26" i="18"/>
  <c r="DX25" i="18"/>
  <c r="DX24" i="18"/>
  <c r="DX23" i="18"/>
  <c r="DX22" i="18"/>
  <c r="DM21" i="18"/>
  <c r="DB21" i="18"/>
  <c r="DB20" i="18" s="1"/>
  <c r="CQ21" i="18"/>
  <c r="CF21" i="18"/>
  <c r="CF20" i="18" s="1"/>
  <c r="DX20" i="18" s="1"/>
  <c r="BU21" i="18"/>
  <c r="BU20" i="18" s="1"/>
  <c r="BJ21" i="18"/>
  <c r="BJ20" i="18" s="1"/>
  <c r="DM20" i="18"/>
  <c r="CQ20" i="18"/>
  <c r="CQ19" i="18"/>
  <c r="DX19" i="18" s="1"/>
  <c r="BU19" i="18"/>
  <c r="DX18" i="18"/>
  <c r="DX17" i="18"/>
  <c r="DM16" i="18"/>
  <c r="DB16" i="18"/>
  <c r="CQ16" i="18"/>
  <c r="CF16" i="18"/>
  <c r="BU16" i="18"/>
  <c r="BJ16" i="18"/>
  <c r="DM14" i="18"/>
  <c r="DB14" i="18"/>
  <c r="CQ14" i="18"/>
  <c r="CF14" i="18"/>
  <c r="BU14" i="18"/>
  <c r="DB13" i="18"/>
  <c r="DB12" i="18" s="1"/>
  <c r="DB36" i="18" s="1"/>
  <c r="BJ13" i="18"/>
  <c r="DM21" i="17"/>
  <c r="DM20" i="17" s="1"/>
  <c r="DB21" i="17"/>
  <c r="DB20" i="17" s="1"/>
  <c r="CQ21" i="17"/>
  <c r="CF21" i="17"/>
  <c r="CF20" i="17" s="1"/>
  <c r="DM14" i="17"/>
  <c r="DB14" i="17"/>
  <c r="CQ14" i="17"/>
  <c r="CF14" i="17"/>
  <c r="DX35" i="17"/>
  <c r="DX34" i="17"/>
  <c r="DX33" i="17"/>
  <c r="DX32" i="17"/>
  <c r="DX31" i="17"/>
  <c r="DX30" i="17"/>
  <c r="CF29" i="17"/>
  <c r="CF28" i="17" s="1"/>
  <c r="BU29" i="17"/>
  <c r="DX29" i="17" s="1"/>
  <c r="DM28" i="17"/>
  <c r="DB28" i="17"/>
  <c r="CQ28" i="17"/>
  <c r="BJ28" i="17"/>
  <c r="DX27" i="17"/>
  <c r="DX26" i="17"/>
  <c r="DX25" i="17"/>
  <c r="DX24" i="17"/>
  <c r="DX23" i="17"/>
  <c r="DX22" i="17"/>
  <c r="BU21" i="17"/>
  <c r="BJ21" i="17"/>
  <c r="BJ20" i="17" s="1"/>
  <c r="CQ20" i="17"/>
  <c r="CQ19" i="17"/>
  <c r="BU19" i="17"/>
  <c r="DX19" i="17" s="1"/>
  <c r="DX18" i="17"/>
  <c r="DX17" i="17"/>
  <c r="DM16" i="17"/>
  <c r="DB16" i="17"/>
  <c r="CQ16" i="17"/>
  <c r="CF16" i="17"/>
  <c r="BU16" i="17"/>
  <c r="BJ16" i="17"/>
  <c r="BJ13" i="17" s="1"/>
  <c r="CQ13" i="17"/>
  <c r="CQ12" i="17" s="1"/>
  <c r="CQ36" i="17" s="1"/>
  <c r="BU14" i="17"/>
  <c r="DM13" i="17"/>
  <c r="DB13" i="17"/>
  <c r="BU13" i="17"/>
  <c r="DX35" i="16"/>
  <c r="DX34" i="16"/>
  <c r="DX33" i="16"/>
  <c r="DX32" i="16"/>
  <c r="DX31" i="16"/>
  <c r="DX30" i="16"/>
  <c r="CF29" i="16"/>
  <c r="CF28" i="16" s="1"/>
  <c r="BU29" i="16"/>
  <c r="DM28" i="16"/>
  <c r="DB28" i="16"/>
  <c r="CQ28" i="16"/>
  <c r="BJ28" i="16"/>
  <c r="DX27" i="16"/>
  <c r="DX26" i="16"/>
  <c r="DX25" i="16"/>
  <c r="DX24" i="16"/>
  <c r="DX23" i="16"/>
  <c r="DX22" i="16"/>
  <c r="BJ21" i="16"/>
  <c r="DX21" i="16" s="1"/>
  <c r="DM20" i="16"/>
  <c r="DB20" i="16"/>
  <c r="CQ20" i="16"/>
  <c r="CF20" i="16"/>
  <c r="BU20" i="16"/>
  <c r="BJ20" i="16"/>
  <c r="CQ19" i="16"/>
  <c r="DX19" i="16" s="1"/>
  <c r="BU19" i="16"/>
  <c r="DX18" i="16"/>
  <c r="DX17" i="16"/>
  <c r="DM16" i="16"/>
  <c r="DM13" i="16" s="1"/>
  <c r="DM12" i="16" s="1"/>
  <c r="DM36" i="16" s="1"/>
  <c r="DB16" i="16"/>
  <c r="CQ16" i="16"/>
  <c r="CQ13" i="16" s="1"/>
  <c r="CQ12" i="16" s="1"/>
  <c r="CQ36" i="16" s="1"/>
  <c r="CF16" i="16"/>
  <c r="CF13" i="16" s="1"/>
  <c r="CF12" i="16" s="1"/>
  <c r="BU16" i="16"/>
  <c r="BJ16" i="16"/>
  <c r="BU14" i="16"/>
  <c r="DB13" i="16"/>
  <c r="DB12" i="16" s="1"/>
  <c r="DB36" i="16" s="1"/>
  <c r="BJ13" i="16"/>
  <c r="CF36" i="16" l="1"/>
  <c r="DX28" i="17"/>
  <c r="BJ12" i="16"/>
  <c r="BJ36" i="16" s="1"/>
  <c r="BU13" i="16"/>
  <c r="BU12" i="16" s="1"/>
  <c r="DX16" i="17"/>
  <c r="DX16" i="18"/>
  <c r="DX20" i="16"/>
  <c r="DX29" i="16"/>
  <c r="DX28" i="16" s="1"/>
  <c r="BU13" i="18"/>
  <c r="BU12" i="18" s="1"/>
  <c r="DM13" i="18"/>
  <c r="DM12" i="18" s="1"/>
  <c r="DM36" i="18" s="1"/>
  <c r="CQ13" i="18"/>
  <c r="CQ12" i="18" s="1"/>
  <c r="CQ36" i="18" s="1"/>
  <c r="CF13" i="18"/>
  <c r="CF12" i="18" s="1"/>
  <c r="CF36" i="18" s="1"/>
  <c r="DX21" i="18"/>
  <c r="DX29" i="18"/>
  <c r="DX28" i="18" s="1"/>
  <c r="BJ12" i="18"/>
  <c r="BJ36" i="18" s="1"/>
  <c r="DX14" i="18"/>
  <c r="DX13" i="18" s="1"/>
  <c r="DX12" i="18" s="1"/>
  <c r="BU28" i="18"/>
  <c r="BU36" i="18" s="1"/>
  <c r="DM12" i="17"/>
  <c r="DM36" i="17" s="1"/>
  <c r="DB12" i="17"/>
  <c r="DB36" i="17" s="1"/>
  <c r="DX21" i="17"/>
  <c r="DX14" i="17"/>
  <c r="BJ12" i="17"/>
  <c r="BJ36" i="17" s="1"/>
  <c r="DX13" i="17"/>
  <c r="CF13" i="17"/>
  <c r="CF12" i="17" s="1"/>
  <c r="CF36" i="17" s="1"/>
  <c r="BU20" i="17"/>
  <c r="DX20" i="17" s="1"/>
  <c r="BU28" i="17"/>
  <c r="DX14" i="16"/>
  <c r="DX16" i="16"/>
  <c r="BU28" i="16"/>
  <c r="BU36" i="16" l="1"/>
  <c r="DX36" i="18"/>
  <c r="DX12" i="17"/>
  <c r="DX36" i="17" s="1"/>
  <c r="BU12" i="17"/>
  <c r="BU36" i="17" s="1"/>
  <c r="DX13" i="16"/>
  <c r="DX12" i="16" s="1"/>
  <c r="DX36" i="16" s="1"/>
  <c r="CQ19" i="14" l="1"/>
  <c r="BU29" i="14"/>
  <c r="BU14" i="14" l="1"/>
  <c r="BU19" i="14"/>
  <c r="CF29" i="14"/>
  <c r="DX29" i="14" s="1"/>
  <c r="CF20" i="14" l="1"/>
  <c r="BU28" i="14" l="1"/>
  <c r="CF28" i="14"/>
  <c r="CQ28" i="14"/>
  <c r="DB28" i="14"/>
  <c r="DM28" i="14"/>
  <c r="BJ28" i="14"/>
  <c r="BJ21" i="14" l="1"/>
  <c r="BJ16" i="14" l="1"/>
  <c r="BJ13" i="14" s="1"/>
  <c r="BJ20" i="14"/>
  <c r="DX35" i="14"/>
  <c r="DX34" i="14"/>
  <c r="DX33" i="14"/>
  <c r="DX32" i="14"/>
  <c r="DX31" i="14"/>
  <c r="DX30" i="14"/>
  <c r="DX27" i="14"/>
  <c r="DX26" i="14"/>
  <c r="DX25" i="14"/>
  <c r="DX24" i="14"/>
  <c r="DX23" i="14"/>
  <c r="DX22" i="14"/>
  <c r="DM20" i="14"/>
  <c r="DB20" i="14"/>
  <c r="CQ20" i="14"/>
  <c r="BU20" i="14"/>
  <c r="DX18" i="14"/>
  <c r="DX17" i="14"/>
  <c r="DM16" i="14"/>
  <c r="DM13" i="14" s="1"/>
  <c r="DB16" i="14"/>
  <c r="DB13" i="14" s="1"/>
  <c r="CQ16" i="14"/>
  <c r="CQ13" i="14" s="1"/>
  <c r="CQ12" i="14" s="1"/>
  <c r="CF16" i="14"/>
  <c r="BU16" i="14"/>
  <c r="BU13" i="14" s="1"/>
  <c r="BU12" i="14" l="1"/>
  <c r="CF13" i="14"/>
  <c r="CF12" i="14" s="1"/>
  <c r="DB12" i="14"/>
  <c r="DM12" i="14"/>
  <c r="BJ12" i="14"/>
  <c r="DX16" i="14"/>
</calcChain>
</file>

<file path=xl/sharedStrings.xml><?xml version="1.0" encoding="utf-8"?>
<sst xmlns="http://schemas.openxmlformats.org/spreadsheetml/2006/main" count="312" uniqueCount="80">
  <si>
    <t>Приложение № 4.2
к Приказу Минэнерго России
от 24.03.2010 № 114</t>
  </si>
  <si>
    <t>Источники финансирования инвестиционных программ, млн. рублей</t>
  </si>
  <si>
    <t>(подпись)</t>
  </si>
  <si>
    <t>"</t>
  </si>
  <si>
    <t>года</t>
  </si>
  <si>
    <t>М.П.</t>
  </si>
  <si>
    <t>№ №</t>
  </si>
  <si>
    <t>Источник финансирования</t>
  </si>
  <si>
    <t>1</t>
  </si>
  <si>
    <t>Собственные средства</t>
  </si>
  <si>
    <t>1.1</t>
  </si>
  <si>
    <t>Прибыль, направляемая на инвестиции:</t>
  </si>
  <si>
    <t>1.1.1</t>
  </si>
  <si>
    <t>в т.ч. инвестиционная составляющая в тарифе</t>
  </si>
  <si>
    <t>1.1.2</t>
  </si>
  <si>
    <t>в т.ч. прибыль со свободного сектора</t>
  </si>
  <si>
    <t>1.1.3</t>
  </si>
  <si>
    <t>в т.ч. от технологического присоединения (для электросетевых компаний)</t>
  </si>
  <si>
    <t>1.1.3.1</t>
  </si>
  <si>
    <t>в т.ч. от технологического присоединения генерации</t>
  </si>
  <si>
    <t>1.1.3.2</t>
  </si>
  <si>
    <t>в т.ч. от технологического присоединения потребителей</t>
  </si>
  <si>
    <t>1.1.4</t>
  </si>
  <si>
    <t>1.2</t>
  </si>
  <si>
    <t>Амортизация</t>
  </si>
  <si>
    <t>1.2.1</t>
  </si>
  <si>
    <t>Амортизация, учтенная в тарифе</t>
  </si>
  <si>
    <t>1.2.2</t>
  </si>
  <si>
    <t>Прочая амортизация</t>
  </si>
  <si>
    <t>1.2.3</t>
  </si>
  <si>
    <t>Недоиспользованная амортизация прошлых лет</t>
  </si>
  <si>
    <t>1.3</t>
  </si>
  <si>
    <t>Возврат НДС</t>
  </si>
  <si>
    <t>1.4</t>
  </si>
  <si>
    <t>Прочие собственные средства</t>
  </si>
  <si>
    <t>1.4.1</t>
  </si>
  <si>
    <t>в т.ч. средства допэмиссии</t>
  </si>
  <si>
    <t>1.5</t>
  </si>
  <si>
    <t>Остаток собственных средств на начало года</t>
  </si>
  <si>
    <t>2</t>
  </si>
  <si>
    <t>Привлеченные средства, в т.ч.:</t>
  </si>
  <si>
    <t>2.1</t>
  </si>
  <si>
    <t>Кредиты</t>
  </si>
  <si>
    <t>2.2</t>
  </si>
  <si>
    <t>Облигационные займы</t>
  </si>
  <si>
    <t>2.3</t>
  </si>
  <si>
    <t>Займы организаций</t>
  </si>
  <si>
    <t>2.4</t>
  </si>
  <si>
    <t>Бюджетное финансирование</t>
  </si>
  <si>
    <t>2.5</t>
  </si>
  <si>
    <t>Средства внешних инвесторов</t>
  </si>
  <si>
    <t>2.6</t>
  </si>
  <si>
    <t>Использование лизинга</t>
  </si>
  <si>
    <t>2.7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</si>
  <si>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</si>
  <si>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</si>
  <si>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</si>
  <si>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</si>
  <si>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</si>
  <si>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</t>
  </si>
  <si>
    <t>План, в соответствии с утвержденной инвестиционной программой, указать, кем и когда утверждена инвестиционная программа.</t>
  </si>
  <si>
    <t>**</t>
  </si>
  <si>
    <t>Для сетевых компаний, переходящих на метод тарифного регулирования RAB, горизонт планирования может быть больше.</t>
  </si>
  <si>
    <t>Утверждаю
 Генеральный директор АО "БЭСК"</t>
  </si>
  <si>
    <t xml:space="preserve"> _____________________________ А.А. Катнов</t>
  </si>
  <si>
    <t>Начальник ПЭО                                                                                            А.В. Буянов</t>
  </si>
  <si>
    <t>24</t>
  </si>
  <si>
    <t>План 2025г</t>
  </si>
  <si>
    <t>План 2026г</t>
  </si>
  <si>
    <t>План 2027г</t>
  </si>
  <si>
    <t>План 2028г</t>
  </si>
  <si>
    <t>План 2029г</t>
  </si>
  <si>
    <t xml:space="preserve"> </t>
  </si>
  <si>
    <t>План 2024г</t>
  </si>
  <si>
    <t>Акционерное общество "Братская электросетевая компания"</t>
  </si>
  <si>
    <t>Прочая прибыль (возврат кредитов)</t>
  </si>
  <si>
    <t>Итого
2024-2029гг</t>
  </si>
  <si>
    <t>В расчете добавлено 99 млн в план 2025г (источник - прибыль), т.е. утв.СТИ ИП +99 млн.руб.</t>
  </si>
  <si>
    <t>99 млн. добавляем в прибыль 2025г., на эту же сумму уменьшаем амортизация. Высвобожденная сумма амортизации направляется на компенсацию понесенных ранее затрат (2021г)</t>
  </si>
  <si>
    <t>Сглаживание некомпенсируемых исключений 99 млн. в 2025г за счет прибыли , остальное / 4 года, но снижаем амортизацию на ИП, разница  в амортизации идет на компенсацию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</si>
</sst>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\ _₽_-;\-* #,##0.000\ _₽_-;_-* &quot;-&quot;???\ _₽_-;_-@_-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9" fillId="0" borderId="0"/>
    <xf numFmtId="0" fontId="1" fillId="0" borderId="0"/>
  </cellStyleXfs>
  <cellXfs count="123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2" borderId="0" xfId="0" applyFont="1" applyFill="1" applyAlignment="1">
      <alignment vertical="center"/>
    </xf>
    <xf numFmtId="165" fontId="8" fillId="0" borderId="35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0" borderId="3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5" fontId="3" fillId="0" borderId="31" xfId="1" applyNumberFormat="1" applyFont="1" applyBorder="1" applyAlignment="1">
      <alignment horizontal="center" vertical="center"/>
    </xf>
    <xf numFmtId="165" fontId="3" fillId="0" borderId="14" xfId="1" applyNumberFormat="1" applyFont="1" applyBorder="1" applyAlignment="1">
      <alignment horizontal="center" vertical="center"/>
    </xf>
    <xf numFmtId="165" fontId="3" fillId="0" borderId="36" xfId="1" applyNumberFormat="1" applyFont="1" applyBorder="1" applyAlignment="1">
      <alignment horizontal="center" vertical="center"/>
    </xf>
    <xf numFmtId="165" fontId="3" fillId="0" borderId="22" xfId="1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165" fontId="3" fillId="0" borderId="28" xfId="1" applyNumberFormat="1" applyFont="1" applyBorder="1" applyAlignment="1">
      <alignment horizontal="center" vertical="center"/>
    </xf>
    <xf numFmtId="165" fontId="3" fillId="0" borderId="29" xfId="1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166" fontId="3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65" fontId="3" fillId="0" borderId="23" xfId="1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165" fontId="8" fillId="0" borderId="32" xfId="0" applyNumberFormat="1" applyFont="1" applyBorder="1" applyAlignment="1">
      <alignment horizontal="center" vertical="center"/>
    </xf>
    <xf numFmtId="165" fontId="8" fillId="0" borderId="34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165" fontId="3" fillId="0" borderId="15" xfId="1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165" fontId="3" fillId="0" borderId="14" xfId="1" applyNumberFormat="1" applyFont="1" applyFill="1" applyBorder="1" applyAlignment="1">
      <alignment horizontal="center" vertical="center"/>
    </xf>
    <xf numFmtId="165" fontId="3" fillId="0" borderId="31" xfId="1" applyNumberFormat="1" applyFont="1" applyFill="1" applyBorder="1" applyAlignment="1">
      <alignment horizontal="center" vertical="center"/>
    </xf>
    <xf numFmtId="165" fontId="3" fillId="0" borderId="11" xfId="1" applyNumberFormat="1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center" vertical="center"/>
    </xf>
    <xf numFmtId="165" fontId="3" fillId="0" borderId="15" xfId="1" applyNumberFormat="1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65" fontId="3" fillId="0" borderId="30" xfId="1" applyNumberFormat="1" applyFont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center" wrapText="1"/>
    </xf>
    <xf numFmtId="165" fontId="3" fillId="2" borderId="31" xfId="1" applyNumberFormat="1" applyFont="1" applyFill="1" applyBorder="1" applyAlignment="1">
      <alignment horizontal="center" vertical="center"/>
    </xf>
    <xf numFmtId="165" fontId="3" fillId="2" borderId="14" xfId="1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165" fontId="3" fillId="2" borderId="15" xfId="1" applyNumberFormat="1" applyFont="1" applyFill="1" applyBorder="1" applyAlignment="1">
      <alignment horizontal="center" vertical="center"/>
    </xf>
    <xf numFmtId="165" fontId="3" fillId="2" borderId="13" xfId="0" applyNumberFormat="1" applyFont="1" applyFill="1" applyBorder="1" applyAlignment="1">
      <alignment horizontal="center" vertical="center"/>
    </xf>
    <xf numFmtId="165" fontId="3" fillId="2" borderId="14" xfId="0" applyNumberFormat="1" applyFont="1" applyFill="1" applyBorder="1" applyAlignment="1">
      <alignment horizontal="center" vertical="center"/>
    </xf>
    <xf numFmtId="165" fontId="3" fillId="2" borderId="15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65" fontId="3" fillId="0" borderId="24" xfId="1" applyNumberFormat="1" applyFont="1" applyBorder="1" applyAlignment="1">
      <alignment horizontal="center" vertical="center"/>
    </xf>
    <xf numFmtId="165" fontId="3" fillId="0" borderId="16" xfId="1" applyNumberFormat="1" applyFont="1" applyBorder="1" applyAlignment="1">
      <alignment horizontal="center" vertical="center"/>
    </xf>
    <xf numFmtId="165" fontId="3" fillId="0" borderId="16" xfId="1" applyNumberFormat="1" applyFont="1" applyFill="1" applyBorder="1" applyAlignment="1">
      <alignment horizontal="center" vertical="center"/>
    </xf>
    <xf numFmtId="165" fontId="3" fillId="0" borderId="21" xfId="1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165" fontId="3" fillId="0" borderId="10" xfId="1" applyNumberFormat="1" applyFont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0" borderId="36" xfId="0" applyNumberFormat="1" applyFont="1" applyBorder="1" applyAlignment="1">
      <alignment horizontal="center" vertical="center"/>
    </xf>
    <xf numFmtId="166" fontId="3" fillId="0" borderId="17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2" xr:uid="{00000000-0005-0000-0000-000001000000}"/>
    <cellStyle name="Обычный 3" xfId="4" xr:uid="{00000000-0005-0000-0000-000002000000}"/>
    <cellStyle name="Стиль 1" xfId="3" xr:uid="{00000000-0005-0000-0000-000003000000}"/>
    <cellStyle name="Финансовый 2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go.IGO-XP\&#1056;&#1072;&#1073;&#1086;&#1095;&#1080;&#1081;%20&#1089;&#1090;&#1086;&#1083;\&#1048;&#1085;&#1074;&#1077;&#1089;&#1090;&#1087;&#1088;&#1086;&#1075;&#1088;&#1072;&#1084;&#1084;&#1072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V46"/>
  <sheetViews>
    <sheetView tabSelected="1" zoomScaleNormal="100" zoomScaleSheetLayoutView="100" workbookViewId="0">
      <selection activeCell="GE17" sqref="GE17"/>
    </sheetView>
  </sheetViews>
  <sheetFormatPr defaultColWidth="0.85546875" defaultRowHeight="12.75" x14ac:dyDescent="0.2"/>
  <cols>
    <col min="1" max="9" width="0.85546875" style="1"/>
    <col min="10" max="66" width="0.7109375" style="1" customWidth="1"/>
    <col min="67" max="67" width="3.42578125" style="1" customWidth="1"/>
    <col min="68" max="72" width="0.7109375" style="1" customWidth="1"/>
    <col min="73" max="125" width="1" style="1" customWidth="1"/>
    <col min="126" max="126" width="2" style="1" customWidth="1"/>
    <col min="127" max="127" width="0.42578125" style="1" customWidth="1"/>
    <col min="128" max="135" width="1.140625" style="1" customWidth="1"/>
    <col min="136" max="136" width="1.28515625" style="1" customWidth="1"/>
    <col min="137" max="137" width="1.28515625" style="1" hidden="1" customWidth="1"/>
    <col min="138" max="138" width="3.140625" style="1" customWidth="1"/>
    <col min="139" max="139" width="0.7109375" style="1" customWidth="1"/>
    <col min="140" max="140" width="0.85546875" style="1" customWidth="1"/>
    <col min="141" max="16384" width="0.85546875" style="1"/>
  </cols>
  <sheetData>
    <row r="1" spans="1:140" ht="33.75" customHeight="1" x14ac:dyDescent="0.2">
      <c r="CN1" s="95" t="s">
        <v>0</v>
      </c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H1" s="95"/>
    </row>
    <row r="2" spans="1:140" ht="15.75" x14ac:dyDescent="0.25">
      <c r="A2" s="96" t="s">
        <v>74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</row>
    <row r="3" spans="1:140" s="2" customFormat="1" ht="28.5" customHeight="1" x14ac:dyDescent="0.25">
      <c r="A3" s="97" t="s">
        <v>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</row>
    <row r="5" spans="1:140" ht="29.25" customHeight="1" x14ac:dyDescent="0.2">
      <c r="CJ5" s="3"/>
      <c r="CK5" s="3"/>
      <c r="CL5" s="3"/>
      <c r="CM5" s="3"/>
      <c r="CN5" s="3"/>
      <c r="CO5" s="98" t="s">
        <v>63</v>
      </c>
      <c r="CP5" s="98"/>
      <c r="CQ5" s="98"/>
      <c r="CR5" s="98"/>
      <c r="CS5" s="98"/>
      <c r="CT5" s="98"/>
      <c r="CU5" s="98"/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98"/>
    </row>
    <row r="6" spans="1:140" x14ac:dyDescent="0.2">
      <c r="CJ6" s="4"/>
      <c r="CK6" s="91" t="s">
        <v>64</v>
      </c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</row>
    <row r="7" spans="1:140" x14ac:dyDescent="0.2">
      <c r="CJ7" s="3"/>
      <c r="CK7" s="99" t="s">
        <v>2</v>
      </c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</row>
    <row r="8" spans="1:140" x14ac:dyDescent="0.2"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91" t="s">
        <v>3</v>
      </c>
      <c r="DG8" s="91"/>
      <c r="DH8" s="92"/>
      <c r="DI8" s="92"/>
      <c r="DJ8" s="92"/>
      <c r="DK8" s="93" t="s">
        <v>3</v>
      </c>
      <c r="DL8" s="93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1">
        <v>20</v>
      </c>
      <c r="DY8" s="91"/>
      <c r="DZ8" s="91"/>
      <c r="EA8" s="94" t="s">
        <v>66</v>
      </c>
      <c r="EB8" s="94"/>
      <c r="EC8" s="94"/>
      <c r="ED8" s="3"/>
      <c r="EE8" s="16" t="s">
        <v>4</v>
      </c>
      <c r="EF8" s="3"/>
      <c r="EG8" s="3"/>
      <c r="EH8" s="16"/>
    </row>
    <row r="9" spans="1:140" x14ac:dyDescent="0.2"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15" t="s">
        <v>5</v>
      </c>
    </row>
    <row r="10" spans="1:140" ht="7.5" customHeight="1" thickBot="1" x14ac:dyDescent="0.25"/>
    <row r="11" spans="1:140" ht="24" customHeight="1" thickBot="1" x14ac:dyDescent="0.25">
      <c r="A11" s="79" t="s">
        <v>6</v>
      </c>
      <c r="B11" s="89"/>
      <c r="C11" s="89"/>
      <c r="D11" s="89"/>
      <c r="E11" s="89"/>
      <c r="F11" s="89"/>
      <c r="G11" s="89"/>
      <c r="H11" s="89"/>
      <c r="I11" s="90"/>
      <c r="J11" s="79" t="s">
        <v>7</v>
      </c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35" t="s">
        <v>73</v>
      </c>
      <c r="BK11" s="36"/>
      <c r="BL11" s="36"/>
      <c r="BM11" s="36"/>
      <c r="BN11" s="36"/>
      <c r="BO11" s="36"/>
      <c r="BP11" s="36"/>
      <c r="BQ11" s="36"/>
      <c r="BR11" s="36"/>
      <c r="BS11" s="36"/>
      <c r="BT11" s="37"/>
      <c r="BU11" s="35" t="s">
        <v>67</v>
      </c>
      <c r="BV11" s="36"/>
      <c r="BW11" s="36"/>
      <c r="BX11" s="36"/>
      <c r="BY11" s="36"/>
      <c r="BZ11" s="36"/>
      <c r="CA11" s="36"/>
      <c r="CB11" s="36"/>
      <c r="CC11" s="36"/>
      <c r="CD11" s="36"/>
      <c r="CE11" s="37"/>
      <c r="CF11" s="78" t="s">
        <v>68</v>
      </c>
      <c r="CG11" s="36"/>
      <c r="CH11" s="36"/>
      <c r="CI11" s="36"/>
      <c r="CJ11" s="36"/>
      <c r="CK11" s="36"/>
      <c r="CL11" s="36"/>
      <c r="CM11" s="36"/>
      <c r="CN11" s="36"/>
      <c r="CO11" s="36"/>
      <c r="CP11" s="37"/>
      <c r="CQ11" s="78" t="s">
        <v>69</v>
      </c>
      <c r="CR11" s="36"/>
      <c r="CS11" s="36"/>
      <c r="CT11" s="36"/>
      <c r="CU11" s="36"/>
      <c r="CV11" s="36"/>
      <c r="CW11" s="36"/>
      <c r="CX11" s="36"/>
      <c r="CY11" s="36"/>
      <c r="CZ11" s="36"/>
      <c r="DA11" s="37"/>
      <c r="DB11" s="78" t="s">
        <v>70</v>
      </c>
      <c r="DC11" s="36"/>
      <c r="DD11" s="36"/>
      <c r="DE11" s="36"/>
      <c r="DF11" s="36"/>
      <c r="DG11" s="36"/>
      <c r="DH11" s="36"/>
      <c r="DI11" s="36"/>
      <c r="DJ11" s="36"/>
      <c r="DK11" s="36"/>
      <c r="DL11" s="37"/>
      <c r="DM11" s="78" t="s">
        <v>71</v>
      </c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79" t="s">
        <v>76</v>
      </c>
      <c r="DY11" s="80"/>
      <c r="DZ11" s="80"/>
      <c r="EA11" s="80"/>
      <c r="EB11" s="80"/>
      <c r="EC11" s="80"/>
      <c r="ED11" s="80"/>
      <c r="EE11" s="80"/>
      <c r="EF11" s="80"/>
      <c r="EG11" s="80"/>
      <c r="EH11" s="81"/>
    </row>
    <row r="12" spans="1:140" s="5" customFormat="1" ht="15.6" customHeight="1" x14ac:dyDescent="0.2">
      <c r="A12" s="82" t="s">
        <v>8</v>
      </c>
      <c r="B12" s="83"/>
      <c r="C12" s="83"/>
      <c r="D12" s="83"/>
      <c r="E12" s="83"/>
      <c r="F12" s="83"/>
      <c r="G12" s="83"/>
      <c r="H12" s="83"/>
      <c r="I12" s="83"/>
      <c r="J12" s="84" t="s">
        <v>9</v>
      </c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38">
        <f>BJ13+BJ20+BJ24</f>
        <v>396.5</v>
      </c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>
        <f>BU13+BU20+BU24</f>
        <v>631.59936999999991</v>
      </c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>
        <f>CF13+CF20+CF24</f>
        <v>485.10399999999998</v>
      </c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>
        <f>CQ13+CQ20+CQ24</f>
        <v>606.05200000000002</v>
      </c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>
        <f>DB13+DB20+DB24</f>
        <v>615.03899999999999</v>
      </c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>
        <f>DM13+DM20+DM24</f>
        <v>652.923</v>
      </c>
      <c r="DN12" s="39"/>
      <c r="DO12" s="39"/>
      <c r="DP12" s="39"/>
      <c r="DQ12" s="39"/>
      <c r="DR12" s="39"/>
      <c r="DS12" s="39"/>
      <c r="DT12" s="39"/>
      <c r="DU12" s="39"/>
      <c r="DV12" s="39"/>
      <c r="DW12" s="114"/>
      <c r="DX12" s="118">
        <f>DX13+DX20+DX24</f>
        <v>3387.2173699999998</v>
      </c>
      <c r="DY12" s="87"/>
      <c r="DZ12" s="87"/>
      <c r="EA12" s="87"/>
      <c r="EB12" s="87"/>
      <c r="EC12" s="87"/>
      <c r="ED12" s="87"/>
      <c r="EE12" s="87"/>
      <c r="EF12" s="87"/>
      <c r="EG12" s="87"/>
      <c r="EH12" s="88"/>
      <c r="EJ12" s="12"/>
    </row>
    <row r="13" spans="1:140" s="5" customFormat="1" ht="15.6" customHeight="1" x14ac:dyDescent="0.2">
      <c r="A13" s="47" t="s">
        <v>10</v>
      </c>
      <c r="B13" s="48"/>
      <c r="C13" s="48"/>
      <c r="D13" s="48"/>
      <c r="E13" s="48"/>
      <c r="F13" s="48"/>
      <c r="G13" s="48"/>
      <c r="H13" s="48"/>
      <c r="I13" s="48"/>
      <c r="J13" s="72" t="s">
        <v>11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27">
        <f>BJ14+BJ15+BJ16</f>
        <v>145.44900000000001</v>
      </c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>
        <f>BU14+BU15+BU16+BU19</f>
        <v>232.41199999999998</v>
      </c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>
        <f t="shared" ref="CF13" si="0">CF14+CF15+CF16+CF19</f>
        <v>105.32899999999999</v>
      </c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>
        <f t="shared" ref="CQ13" si="1">CQ14+CQ15+CQ16+CQ19</f>
        <v>209.37899999999999</v>
      </c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>
        <f t="shared" ref="DB13" si="2">DB14+DB15+DB16+DB19</f>
        <v>200.773</v>
      </c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>
        <f t="shared" ref="DM13" si="3">DM14+DM15+DM16+DM19</f>
        <v>206.57900000000001</v>
      </c>
      <c r="DN13" s="28"/>
      <c r="DO13" s="28"/>
      <c r="DP13" s="28"/>
      <c r="DQ13" s="28"/>
      <c r="DR13" s="28"/>
      <c r="DS13" s="28"/>
      <c r="DT13" s="28"/>
      <c r="DU13" s="28"/>
      <c r="DV13" s="28"/>
      <c r="DW13" s="115"/>
      <c r="DX13" s="119">
        <f>DX14+DX15+DX16+DX19</f>
        <v>1099.9209999999998</v>
      </c>
      <c r="DY13" s="75"/>
      <c r="DZ13" s="75"/>
      <c r="EA13" s="75"/>
      <c r="EB13" s="75"/>
      <c r="EC13" s="75"/>
      <c r="ED13" s="75"/>
      <c r="EE13" s="75"/>
      <c r="EF13" s="75"/>
      <c r="EG13" s="75"/>
      <c r="EH13" s="76"/>
    </row>
    <row r="14" spans="1:140" s="5" customFormat="1" ht="30" customHeight="1" x14ac:dyDescent="0.2">
      <c r="A14" s="47" t="s">
        <v>12</v>
      </c>
      <c r="B14" s="48"/>
      <c r="C14" s="48"/>
      <c r="D14" s="48"/>
      <c r="E14" s="48"/>
      <c r="F14" s="48"/>
      <c r="G14" s="48"/>
      <c r="H14" s="48"/>
      <c r="I14" s="48"/>
      <c r="J14" s="72" t="s">
        <v>13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27">
        <v>145.44900000000001</v>
      </c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73">
        <f>100.313+99</f>
        <v>199.31299999999999</v>
      </c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>
        <v>105.32899999999999</v>
      </c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>
        <v>110.595</v>
      </c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>
        <v>116.125</v>
      </c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>
        <v>121.931</v>
      </c>
      <c r="DN14" s="73"/>
      <c r="DO14" s="73"/>
      <c r="DP14" s="73"/>
      <c r="DQ14" s="73"/>
      <c r="DR14" s="73"/>
      <c r="DS14" s="73"/>
      <c r="DT14" s="73"/>
      <c r="DU14" s="73"/>
      <c r="DV14" s="73"/>
      <c r="DW14" s="116"/>
      <c r="DX14" s="120">
        <f>BU14+CF14+CQ14+DB14+DM14+BJ14</f>
        <v>798.74199999999996</v>
      </c>
      <c r="DY14" s="70"/>
      <c r="DZ14" s="70"/>
      <c r="EA14" s="70"/>
      <c r="EB14" s="70"/>
      <c r="EC14" s="70"/>
      <c r="ED14" s="70"/>
      <c r="EE14" s="70"/>
      <c r="EF14" s="70"/>
      <c r="EG14" s="70"/>
      <c r="EH14" s="71"/>
    </row>
    <row r="15" spans="1:140" s="5" customFormat="1" ht="15.6" customHeight="1" x14ac:dyDescent="0.2">
      <c r="A15" s="47" t="s">
        <v>14</v>
      </c>
      <c r="B15" s="48"/>
      <c r="C15" s="48"/>
      <c r="D15" s="48"/>
      <c r="E15" s="48"/>
      <c r="F15" s="48"/>
      <c r="G15" s="48"/>
      <c r="H15" s="48"/>
      <c r="I15" s="48"/>
      <c r="J15" s="72" t="s">
        <v>15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27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116"/>
      <c r="DX15" s="120"/>
      <c r="DY15" s="70"/>
      <c r="DZ15" s="70"/>
      <c r="EA15" s="70"/>
      <c r="EB15" s="70"/>
      <c r="EC15" s="70"/>
      <c r="ED15" s="70"/>
      <c r="EE15" s="70"/>
      <c r="EF15" s="70"/>
      <c r="EG15" s="70"/>
      <c r="EH15" s="71"/>
    </row>
    <row r="16" spans="1:140" s="5" customFormat="1" ht="30" customHeight="1" x14ac:dyDescent="0.2">
      <c r="A16" s="47" t="s">
        <v>16</v>
      </c>
      <c r="B16" s="48"/>
      <c r="C16" s="48"/>
      <c r="D16" s="48"/>
      <c r="E16" s="48"/>
      <c r="F16" s="48"/>
      <c r="G16" s="48"/>
      <c r="H16" s="48"/>
      <c r="I16" s="48"/>
      <c r="J16" s="72" t="s">
        <v>17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27">
        <f>BJ17+BJ18</f>
        <v>0</v>
      </c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73">
        <f>BU17+BU18</f>
        <v>0</v>
      </c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>
        <f>CF17+CF18</f>
        <v>0</v>
      </c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>
        <f>CQ17+CQ18</f>
        <v>0</v>
      </c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>
        <f>DB17+DB18</f>
        <v>0</v>
      </c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>
        <f>DM17+DM18</f>
        <v>0</v>
      </c>
      <c r="DN16" s="73"/>
      <c r="DO16" s="73"/>
      <c r="DP16" s="73"/>
      <c r="DQ16" s="73"/>
      <c r="DR16" s="73"/>
      <c r="DS16" s="73"/>
      <c r="DT16" s="73"/>
      <c r="DU16" s="73"/>
      <c r="DV16" s="73"/>
      <c r="DW16" s="116"/>
      <c r="DX16" s="120">
        <f t="shared" ref="DX16:DX35" si="4">BU16+CF16+CQ16+DB16+DM16</f>
        <v>0</v>
      </c>
      <c r="DY16" s="70"/>
      <c r="DZ16" s="70"/>
      <c r="EA16" s="70"/>
      <c r="EB16" s="70"/>
      <c r="EC16" s="70"/>
      <c r="ED16" s="70"/>
      <c r="EE16" s="70"/>
      <c r="EF16" s="70"/>
      <c r="EG16" s="70"/>
      <c r="EH16" s="71"/>
    </row>
    <row r="17" spans="1:178" s="5" customFormat="1" ht="30" customHeight="1" x14ac:dyDescent="0.2">
      <c r="A17" s="47" t="s">
        <v>18</v>
      </c>
      <c r="B17" s="48"/>
      <c r="C17" s="48"/>
      <c r="D17" s="48"/>
      <c r="E17" s="48"/>
      <c r="F17" s="48"/>
      <c r="G17" s="48"/>
      <c r="H17" s="48"/>
      <c r="I17" s="48"/>
      <c r="J17" s="72" t="s">
        <v>19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27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3"/>
      <c r="DV17" s="73"/>
      <c r="DW17" s="116"/>
      <c r="DX17" s="120">
        <f t="shared" si="4"/>
        <v>0</v>
      </c>
      <c r="DY17" s="70"/>
      <c r="DZ17" s="70"/>
      <c r="EA17" s="70"/>
      <c r="EB17" s="70"/>
      <c r="EC17" s="70"/>
      <c r="ED17" s="70"/>
      <c r="EE17" s="70"/>
      <c r="EF17" s="70"/>
      <c r="EG17" s="70"/>
      <c r="EH17" s="71"/>
      <c r="FV17" s="5" t="s">
        <v>72</v>
      </c>
    </row>
    <row r="18" spans="1:178" s="5" customFormat="1" ht="30" customHeight="1" x14ac:dyDescent="0.2">
      <c r="A18" s="47" t="s">
        <v>20</v>
      </c>
      <c r="B18" s="48"/>
      <c r="C18" s="48"/>
      <c r="D18" s="48"/>
      <c r="E18" s="48"/>
      <c r="F18" s="48"/>
      <c r="G18" s="48"/>
      <c r="H18" s="48"/>
      <c r="I18" s="48"/>
      <c r="J18" s="72" t="s">
        <v>21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27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116"/>
      <c r="DX18" s="120">
        <f t="shared" si="4"/>
        <v>0</v>
      </c>
      <c r="DY18" s="70"/>
      <c r="DZ18" s="70"/>
      <c r="EA18" s="70"/>
      <c r="EB18" s="70"/>
      <c r="EC18" s="70"/>
      <c r="ED18" s="70"/>
      <c r="EE18" s="70"/>
      <c r="EF18" s="70"/>
      <c r="EG18" s="70"/>
      <c r="EH18" s="71"/>
    </row>
    <row r="19" spans="1:178" s="5" customFormat="1" ht="15.6" customHeight="1" x14ac:dyDescent="0.2">
      <c r="A19" s="47" t="s">
        <v>22</v>
      </c>
      <c r="B19" s="48"/>
      <c r="C19" s="48"/>
      <c r="D19" s="48"/>
      <c r="E19" s="48"/>
      <c r="F19" s="48"/>
      <c r="G19" s="48"/>
      <c r="H19" s="48"/>
      <c r="I19" s="48"/>
      <c r="J19" s="72" t="s">
        <v>75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27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73">
        <f>33.099</f>
        <v>33.098999999999997</v>
      </c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>
        <f>84.648+14.136</f>
        <v>98.783999999999992</v>
      </c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>
        <v>84.647999999999996</v>
      </c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>
        <v>84.647999999999996</v>
      </c>
      <c r="DN19" s="73"/>
      <c r="DO19" s="73"/>
      <c r="DP19" s="73"/>
      <c r="DQ19" s="73"/>
      <c r="DR19" s="73"/>
      <c r="DS19" s="73"/>
      <c r="DT19" s="73"/>
      <c r="DU19" s="73"/>
      <c r="DV19" s="73"/>
      <c r="DW19" s="116"/>
      <c r="DX19" s="120">
        <f>BU19+CF19+CQ19+DB19+DM19</f>
        <v>301.17899999999997</v>
      </c>
      <c r="DY19" s="70"/>
      <c r="DZ19" s="70"/>
      <c r="EA19" s="70"/>
      <c r="EB19" s="70"/>
      <c r="EC19" s="70"/>
      <c r="ED19" s="70"/>
      <c r="EE19" s="70"/>
      <c r="EF19" s="70"/>
      <c r="EG19" s="70"/>
      <c r="EH19" s="71"/>
    </row>
    <row r="20" spans="1:178" s="5" customFormat="1" ht="15.6" customHeight="1" x14ac:dyDescent="0.2">
      <c r="A20" s="47" t="s">
        <v>23</v>
      </c>
      <c r="B20" s="48"/>
      <c r="C20" s="48"/>
      <c r="D20" s="48"/>
      <c r="E20" s="48"/>
      <c r="F20" s="48"/>
      <c r="G20" s="48"/>
      <c r="H20" s="48"/>
      <c r="I20" s="48"/>
      <c r="J20" s="72" t="s">
        <v>24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27">
        <f>BJ21+BJ22+BJ23</f>
        <v>251.05099999999999</v>
      </c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>
        <f>BU21+BU22+BU23</f>
        <v>399.18736999999999</v>
      </c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>
        <f>CF21+CF22+CF23</f>
        <v>379.77499999999998</v>
      </c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73">
        <f>CQ21+CQ22+CQ23</f>
        <v>396.673</v>
      </c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28">
        <f>DB21+DB22+DB23</f>
        <v>414.26600000000002</v>
      </c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>
        <f>DM21+DM22+DM23</f>
        <v>446.34399999999999</v>
      </c>
      <c r="DN20" s="28"/>
      <c r="DO20" s="28"/>
      <c r="DP20" s="28"/>
      <c r="DQ20" s="28"/>
      <c r="DR20" s="28"/>
      <c r="DS20" s="28"/>
      <c r="DT20" s="28"/>
      <c r="DU20" s="28"/>
      <c r="DV20" s="28"/>
      <c r="DW20" s="115"/>
      <c r="DX20" s="120">
        <f>BU20+CF20+CQ20+DB20+DM20+BJ20</f>
        <v>2287.29637</v>
      </c>
      <c r="DY20" s="70"/>
      <c r="DZ20" s="70"/>
      <c r="EA20" s="70"/>
      <c r="EB20" s="70"/>
      <c r="EC20" s="70"/>
      <c r="ED20" s="70"/>
      <c r="EE20" s="70"/>
      <c r="EF20" s="70"/>
      <c r="EG20" s="70"/>
      <c r="EH20" s="71"/>
    </row>
    <row r="21" spans="1:178" s="5" customFormat="1" ht="15.6" customHeight="1" x14ac:dyDescent="0.2">
      <c r="A21" s="47" t="s">
        <v>25</v>
      </c>
      <c r="B21" s="48"/>
      <c r="C21" s="48"/>
      <c r="D21" s="48"/>
      <c r="E21" s="48"/>
      <c r="F21" s="48"/>
      <c r="G21" s="48"/>
      <c r="H21" s="48"/>
      <c r="I21" s="48"/>
      <c r="J21" s="72" t="s">
        <v>26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27">
        <f>354.051-103</f>
        <v>251.05099999999999</v>
      </c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>
        <v>399.18736999999999</v>
      </c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>
        <v>379.77499999999998</v>
      </c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73">
        <v>396.673</v>
      </c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28">
        <v>414.26600000000002</v>
      </c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>
        <v>446.34399999999999</v>
      </c>
      <c r="DN21" s="28"/>
      <c r="DO21" s="28"/>
      <c r="DP21" s="28"/>
      <c r="DQ21" s="28"/>
      <c r="DR21" s="28"/>
      <c r="DS21" s="28"/>
      <c r="DT21" s="28"/>
      <c r="DU21" s="28"/>
      <c r="DV21" s="28"/>
      <c r="DW21" s="115"/>
      <c r="DX21" s="120">
        <f>BU21+CF21+CQ21+DB21+DM21+BJ21</f>
        <v>2287.29637</v>
      </c>
      <c r="DY21" s="70"/>
      <c r="DZ21" s="70"/>
      <c r="EA21" s="70"/>
      <c r="EB21" s="70"/>
      <c r="EC21" s="70"/>
      <c r="ED21" s="70"/>
      <c r="EE21" s="70"/>
      <c r="EF21" s="70"/>
      <c r="EG21" s="70"/>
      <c r="EH21" s="71"/>
    </row>
    <row r="22" spans="1:178" s="5" customFormat="1" ht="15.6" customHeight="1" x14ac:dyDescent="0.2">
      <c r="A22" s="47" t="s">
        <v>27</v>
      </c>
      <c r="B22" s="48"/>
      <c r="C22" s="48"/>
      <c r="D22" s="48"/>
      <c r="E22" s="48"/>
      <c r="F22" s="48"/>
      <c r="G22" s="48"/>
      <c r="H22" s="48"/>
      <c r="I22" s="48"/>
      <c r="J22" s="72" t="s">
        <v>28</v>
      </c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27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115"/>
      <c r="DX22" s="120">
        <f t="shared" si="4"/>
        <v>0</v>
      </c>
      <c r="DY22" s="70"/>
      <c r="DZ22" s="70"/>
      <c r="EA22" s="70"/>
      <c r="EB22" s="70"/>
      <c r="EC22" s="70"/>
      <c r="ED22" s="70"/>
      <c r="EE22" s="70"/>
      <c r="EF22" s="70"/>
      <c r="EG22" s="70"/>
      <c r="EH22" s="71"/>
    </row>
    <row r="23" spans="1:178" s="5" customFormat="1" ht="30" customHeight="1" x14ac:dyDescent="0.2">
      <c r="A23" s="47" t="s">
        <v>29</v>
      </c>
      <c r="B23" s="48"/>
      <c r="C23" s="48"/>
      <c r="D23" s="48"/>
      <c r="E23" s="48"/>
      <c r="F23" s="48"/>
      <c r="G23" s="48"/>
      <c r="H23" s="48"/>
      <c r="I23" s="48"/>
      <c r="J23" s="72" t="s">
        <v>30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27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115"/>
      <c r="DX23" s="120">
        <f t="shared" si="4"/>
        <v>0</v>
      </c>
      <c r="DY23" s="70"/>
      <c r="DZ23" s="70"/>
      <c r="EA23" s="70"/>
      <c r="EB23" s="70"/>
      <c r="EC23" s="70"/>
      <c r="ED23" s="70"/>
      <c r="EE23" s="70"/>
      <c r="EF23" s="70"/>
      <c r="EG23" s="70"/>
      <c r="EH23" s="71"/>
    </row>
    <row r="24" spans="1:178" s="5" customFormat="1" ht="15.6" customHeight="1" x14ac:dyDescent="0.2">
      <c r="A24" s="47" t="s">
        <v>31</v>
      </c>
      <c r="B24" s="48"/>
      <c r="C24" s="48"/>
      <c r="D24" s="48"/>
      <c r="E24" s="48"/>
      <c r="F24" s="48"/>
      <c r="G24" s="48"/>
      <c r="H24" s="48"/>
      <c r="I24" s="48"/>
      <c r="J24" s="72" t="s">
        <v>32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27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115"/>
      <c r="DX24" s="120">
        <f t="shared" si="4"/>
        <v>0</v>
      </c>
      <c r="DY24" s="70"/>
      <c r="DZ24" s="70"/>
      <c r="EA24" s="70"/>
      <c r="EB24" s="70"/>
      <c r="EC24" s="70"/>
      <c r="ED24" s="70"/>
      <c r="EE24" s="70"/>
      <c r="EF24" s="70"/>
      <c r="EG24" s="70"/>
      <c r="EH24" s="71"/>
    </row>
    <row r="25" spans="1:178" s="5" customFormat="1" ht="15.6" customHeight="1" x14ac:dyDescent="0.2">
      <c r="A25" s="47" t="s">
        <v>33</v>
      </c>
      <c r="B25" s="48"/>
      <c r="C25" s="48"/>
      <c r="D25" s="48"/>
      <c r="E25" s="48"/>
      <c r="F25" s="48"/>
      <c r="G25" s="48"/>
      <c r="H25" s="48"/>
      <c r="I25" s="48"/>
      <c r="J25" s="72" t="s">
        <v>34</v>
      </c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27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115"/>
      <c r="DX25" s="120">
        <f t="shared" si="4"/>
        <v>0</v>
      </c>
      <c r="DY25" s="70"/>
      <c r="DZ25" s="70"/>
      <c r="EA25" s="70"/>
      <c r="EB25" s="70"/>
      <c r="EC25" s="70"/>
      <c r="ED25" s="70"/>
      <c r="EE25" s="70"/>
      <c r="EF25" s="70"/>
      <c r="EG25" s="70"/>
      <c r="EH25" s="71"/>
    </row>
    <row r="26" spans="1:178" s="5" customFormat="1" ht="15.6" customHeight="1" x14ac:dyDescent="0.2">
      <c r="A26" s="47" t="s">
        <v>35</v>
      </c>
      <c r="B26" s="48"/>
      <c r="C26" s="48"/>
      <c r="D26" s="48"/>
      <c r="E26" s="48"/>
      <c r="F26" s="48"/>
      <c r="G26" s="48"/>
      <c r="H26" s="48"/>
      <c r="I26" s="48"/>
      <c r="J26" s="72" t="s">
        <v>36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27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115"/>
      <c r="DX26" s="120">
        <f t="shared" si="4"/>
        <v>0</v>
      </c>
      <c r="DY26" s="70"/>
      <c r="DZ26" s="70"/>
      <c r="EA26" s="70"/>
      <c r="EB26" s="70"/>
      <c r="EC26" s="70"/>
      <c r="ED26" s="70"/>
      <c r="EE26" s="70"/>
      <c r="EF26" s="70"/>
      <c r="EG26" s="70"/>
      <c r="EH26" s="71"/>
    </row>
    <row r="27" spans="1:178" s="5" customFormat="1" ht="30" customHeight="1" x14ac:dyDescent="0.2">
      <c r="A27" s="47" t="s">
        <v>37</v>
      </c>
      <c r="B27" s="48"/>
      <c r="C27" s="48"/>
      <c r="D27" s="48"/>
      <c r="E27" s="48"/>
      <c r="F27" s="48"/>
      <c r="G27" s="48"/>
      <c r="H27" s="48"/>
      <c r="I27" s="48"/>
      <c r="J27" s="72" t="s">
        <v>38</v>
      </c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27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115"/>
      <c r="DX27" s="120">
        <f t="shared" si="4"/>
        <v>0</v>
      </c>
      <c r="DY27" s="70"/>
      <c r="DZ27" s="70"/>
      <c r="EA27" s="70"/>
      <c r="EB27" s="70"/>
      <c r="EC27" s="70"/>
      <c r="ED27" s="70"/>
      <c r="EE27" s="70"/>
      <c r="EF27" s="70"/>
      <c r="EG27" s="70"/>
      <c r="EH27" s="71"/>
    </row>
    <row r="28" spans="1:178" s="5" customFormat="1" ht="15.6" customHeight="1" x14ac:dyDescent="0.2">
      <c r="A28" s="47" t="s">
        <v>39</v>
      </c>
      <c r="B28" s="48"/>
      <c r="C28" s="48"/>
      <c r="D28" s="48"/>
      <c r="E28" s="48"/>
      <c r="F28" s="48"/>
      <c r="G28" s="48"/>
      <c r="H28" s="48"/>
      <c r="I28" s="48"/>
      <c r="J28" s="72" t="s">
        <v>40</v>
      </c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27">
        <f>SUM(BJ29:BT35)</f>
        <v>0</v>
      </c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>
        <f t="shared" ref="BU28" si="5">SUM(BU29:CE35)</f>
        <v>268.08</v>
      </c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>
        <f t="shared" ref="CF28" si="6">SUM(CF29:CP35)</f>
        <v>0</v>
      </c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>
        <f t="shared" ref="CQ28" si="7">SUM(CQ29:DA35)</f>
        <v>0</v>
      </c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>
        <f t="shared" ref="DB28" si="8">SUM(DB29:DL35)</f>
        <v>0</v>
      </c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>
        <f t="shared" ref="DM28" si="9">SUM(DM29:DW35)</f>
        <v>0</v>
      </c>
      <c r="DN28" s="28"/>
      <c r="DO28" s="28"/>
      <c r="DP28" s="28"/>
      <c r="DQ28" s="28"/>
      <c r="DR28" s="28"/>
      <c r="DS28" s="28"/>
      <c r="DT28" s="28"/>
      <c r="DU28" s="28"/>
      <c r="DV28" s="28"/>
      <c r="DW28" s="115"/>
      <c r="DX28" s="119">
        <f>SUM(DX29:EH35)</f>
        <v>268.08</v>
      </c>
      <c r="DY28" s="75"/>
      <c r="DZ28" s="75"/>
      <c r="EA28" s="75"/>
      <c r="EB28" s="75"/>
      <c r="EC28" s="75"/>
      <c r="ED28" s="75"/>
      <c r="EE28" s="75"/>
      <c r="EF28" s="75"/>
      <c r="EG28" s="75"/>
      <c r="EH28" s="76"/>
    </row>
    <row r="29" spans="1:178" s="5" customFormat="1" ht="15.6" customHeight="1" x14ac:dyDescent="0.2">
      <c r="A29" s="47" t="s">
        <v>41</v>
      </c>
      <c r="B29" s="48"/>
      <c r="C29" s="48"/>
      <c r="D29" s="48"/>
      <c r="E29" s="48"/>
      <c r="F29" s="48"/>
      <c r="G29" s="48"/>
      <c r="H29" s="48"/>
      <c r="I29" s="48"/>
      <c r="J29" s="72" t="s">
        <v>42</v>
      </c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74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>
        <f>221.082+32.862+14.136</f>
        <v>268.08</v>
      </c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28">
        <f>32.862*0</f>
        <v>0</v>
      </c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115"/>
      <c r="DX29" s="120">
        <f>BU29+CF29+CQ29+DB29+DM29+BJ29</f>
        <v>268.08</v>
      </c>
      <c r="DY29" s="70"/>
      <c r="DZ29" s="70"/>
      <c r="EA29" s="70"/>
      <c r="EB29" s="70"/>
      <c r="EC29" s="70"/>
      <c r="ED29" s="70"/>
      <c r="EE29" s="70"/>
      <c r="EF29" s="70"/>
      <c r="EG29" s="70"/>
      <c r="EH29" s="71"/>
    </row>
    <row r="30" spans="1:178" s="5" customFormat="1" ht="15.6" customHeight="1" x14ac:dyDescent="0.2">
      <c r="A30" s="47" t="s">
        <v>43</v>
      </c>
      <c r="B30" s="48"/>
      <c r="C30" s="48"/>
      <c r="D30" s="48"/>
      <c r="E30" s="48"/>
      <c r="F30" s="48"/>
      <c r="G30" s="48"/>
      <c r="H30" s="48"/>
      <c r="I30" s="48"/>
      <c r="J30" s="72" t="s">
        <v>44</v>
      </c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27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115"/>
      <c r="DX30" s="120">
        <f t="shared" si="4"/>
        <v>0</v>
      </c>
      <c r="DY30" s="70"/>
      <c r="DZ30" s="70"/>
      <c r="EA30" s="70"/>
      <c r="EB30" s="70"/>
      <c r="EC30" s="70"/>
      <c r="ED30" s="70"/>
      <c r="EE30" s="70"/>
      <c r="EF30" s="70"/>
      <c r="EG30" s="70"/>
      <c r="EH30" s="71"/>
    </row>
    <row r="31" spans="1:178" s="5" customFormat="1" ht="15.6" customHeight="1" x14ac:dyDescent="0.2">
      <c r="A31" s="47" t="s">
        <v>45</v>
      </c>
      <c r="B31" s="48"/>
      <c r="C31" s="48"/>
      <c r="D31" s="48"/>
      <c r="E31" s="48"/>
      <c r="F31" s="48"/>
      <c r="G31" s="48"/>
      <c r="H31" s="48"/>
      <c r="I31" s="48"/>
      <c r="J31" s="72" t="s">
        <v>46</v>
      </c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27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115"/>
      <c r="DX31" s="120">
        <f t="shared" si="4"/>
        <v>0</v>
      </c>
      <c r="DY31" s="70"/>
      <c r="DZ31" s="70"/>
      <c r="EA31" s="70"/>
      <c r="EB31" s="70"/>
      <c r="EC31" s="70"/>
      <c r="ED31" s="70"/>
      <c r="EE31" s="70"/>
      <c r="EF31" s="70"/>
      <c r="EG31" s="70"/>
      <c r="EH31" s="71"/>
    </row>
    <row r="32" spans="1:178" s="5" customFormat="1" ht="15.6" customHeight="1" x14ac:dyDescent="0.2">
      <c r="A32" s="47" t="s">
        <v>47</v>
      </c>
      <c r="B32" s="48"/>
      <c r="C32" s="48"/>
      <c r="D32" s="48"/>
      <c r="E32" s="48"/>
      <c r="F32" s="48"/>
      <c r="G32" s="48"/>
      <c r="H32" s="48"/>
      <c r="I32" s="48"/>
      <c r="J32" s="72" t="s">
        <v>48</v>
      </c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27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115"/>
      <c r="DX32" s="120">
        <f t="shared" si="4"/>
        <v>0</v>
      </c>
      <c r="DY32" s="70"/>
      <c r="DZ32" s="70"/>
      <c r="EA32" s="70"/>
      <c r="EB32" s="70"/>
      <c r="EC32" s="70"/>
      <c r="ED32" s="70"/>
      <c r="EE32" s="70"/>
      <c r="EF32" s="70"/>
      <c r="EG32" s="70"/>
      <c r="EH32" s="71"/>
    </row>
    <row r="33" spans="1:140" s="5" customFormat="1" ht="15.6" customHeight="1" x14ac:dyDescent="0.2">
      <c r="A33" s="47" t="s">
        <v>49</v>
      </c>
      <c r="B33" s="48"/>
      <c r="C33" s="48"/>
      <c r="D33" s="48"/>
      <c r="E33" s="48"/>
      <c r="F33" s="48"/>
      <c r="G33" s="48"/>
      <c r="H33" s="48"/>
      <c r="I33" s="48"/>
      <c r="J33" s="72" t="s">
        <v>50</v>
      </c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27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115"/>
      <c r="DX33" s="120">
        <f t="shared" si="4"/>
        <v>0</v>
      </c>
      <c r="DY33" s="70"/>
      <c r="DZ33" s="70"/>
      <c r="EA33" s="70"/>
      <c r="EB33" s="70"/>
      <c r="EC33" s="70"/>
      <c r="ED33" s="70"/>
      <c r="EE33" s="70"/>
      <c r="EF33" s="70"/>
      <c r="EG33" s="70"/>
      <c r="EH33" s="71"/>
    </row>
    <row r="34" spans="1:140" s="5" customFormat="1" ht="15.6" customHeight="1" x14ac:dyDescent="0.2">
      <c r="A34" s="47" t="s">
        <v>51</v>
      </c>
      <c r="B34" s="48"/>
      <c r="C34" s="48"/>
      <c r="D34" s="48"/>
      <c r="E34" s="48"/>
      <c r="F34" s="48"/>
      <c r="G34" s="48"/>
      <c r="H34" s="48"/>
      <c r="I34" s="48"/>
      <c r="J34" s="72" t="s">
        <v>52</v>
      </c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27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115"/>
      <c r="DX34" s="120">
        <f t="shared" si="4"/>
        <v>0</v>
      </c>
      <c r="DY34" s="70"/>
      <c r="DZ34" s="70"/>
      <c r="EA34" s="70"/>
      <c r="EB34" s="70"/>
      <c r="EC34" s="70"/>
      <c r="ED34" s="70"/>
      <c r="EE34" s="70"/>
      <c r="EF34" s="70"/>
      <c r="EG34" s="70"/>
      <c r="EH34" s="71"/>
    </row>
    <row r="35" spans="1:140" s="5" customFormat="1" ht="15.6" customHeight="1" thickBot="1" x14ac:dyDescent="0.25">
      <c r="A35" s="40" t="s">
        <v>53</v>
      </c>
      <c r="B35" s="41"/>
      <c r="C35" s="41"/>
      <c r="D35" s="41"/>
      <c r="E35" s="41"/>
      <c r="F35" s="41"/>
      <c r="G35" s="41"/>
      <c r="H35" s="41"/>
      <c r="I35" s="41"/>
      <c r="J35" s="66" t="s">
        <v>54</v>
      </c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29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117"/>
      <c r="DX35" s="121">
        <f t="shared" si="4"/>
        <v>0</v>
      </c>
      <c r="DY35" s="57"/>
      <c r="DZ35" s="57"/>
      <c r="EA35" s="57"/>
      <c r="EB35" s="57"/>
      <c r="EC35" s="57"/>
      <c r="ED35" s="57"/>
      <c r="EE35" s="57"/>
      <c r="EF35" s="57"/>
      <c r="EG35" s="57"/>
      <c r="EH35" s="58"/>
      <c r="EJ35" s="12"/>
    </row>
    <row r="36" spans="1:140" s="6" customFormat="1" ht="15.6" customHeight="1" x14ac:dyDescent="0.2">
      <c r="A36" s="59"/>
      <c r="B36" s="60"/>
      <c r="C36" s="60"/>
      <c r="D36" s="60"/>
      <c r="E36" s="60"/>
      <c r="F36" s="60"/>
      <c r="G36" s="60"/>
      <c r="H36" s="60"/>
      <c r="I36" s="61"/>
      <c r="J36" s="62" t="s">
        <v>55</v>
      </c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18">
        <f>BJ12+BJ28</f>
        <v>396.5</v>
      </c>
      <c r="BK36" s="19"/>
      <c r="BL36" s="19"/>
      <c r="BM36" s="19"/>
      <c r="BN36" s="19"/>
      <c r="BO36" s="19"/>
      <c r="BP36" s="19"/>
      <c r="BQ36" s="19"/>
      <c r="BR36" s="19"/>
      <c r="BS36" s="19"/>
      <c r="BT36" s="20"/>
      <c r="BU36" s="64">
        <f>BU12+BU28</f>
        <v>899.67936999999984</v>
      </c>
      <c r="BV36" s="19"/>
      <c r="BW36" s="19"/>
      <c r="BX36" s="19"/>
      <c r="BY36" s="19"/>
      <c r="BZ36" s="19"/>
      <c r="CA36" s="19"/>
      <c r="CB36" s="19"/>
      <c r="CC36" s="19"/>
      <c r="CD36" s="19"/>
      <c r="CE36" s="20"/>
      <c r="CF36" s="64">
        <f>CF12+CF28</f>
        <v>485.10399999999998</v>
      </c>
      <c r="CG36" s="19"/>
      <c r="CH36" s="19"/>
      <c r="CI36" s="19"/>
      <c r="CJ36" s="19"/>
      <c r="CK36" s="19"/>
      <c r="CL36" s="19"/>
      <c r="CM36" s="19"/>
      <c r="CN36" s="19"/>
      <c r="CO36" s="19"/>
      <c r="CP36" s="20"/>
      <c r="CQ36" s="64">
        <f>CQ12+CQ28</f>
        <v>606.05200000000002</v>
      </c>
      <c r="CR36" s="19"/>
      <c r="CS36" s="19"/>
      <c r="CT36" s="19"/>
      <c r="CU36" s="19"/>
      <c r="CV36" s="19"/>
      <c r="CW36" s="19"/>
      <c r="CX36" s="19"/>
      <c r="CY36" s="19"/>
      <c r="CZ36" s="19"/>
      <c r="DA36" s="20"/>
      <c r="DB36" s="64">
        <f>DB12+DB28</f>
        <v>615.03899999999999</v>
      </c>
      <c r="DC36" s="19"/>
      <c r="DD36" s="19"/>
      <c r="DE36" s="19"/>
      <c r="DF36" s="19"/>
      <c r="DG36" s="19"/>
      <c r="DH36" s="19"/>
      <c r="DI36" s="19"/>
      <c r="DJ36" s="19"/>
      <c r="DK36" s="19"/>
      <c r="DL36" s="20"/>
      <c r="DM36" s="64">
        <f>DM12+DM28</f>
        <v>652.923</v>
      </c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8">
        <f>DX12+DX28</f>
        <v>3655.2973699999998</v>
      </c>
      <c r="DY36" s="19"/>
      <c r="DZ36" s="19"/>
      <c r="EA36" s="19"/>
      <c r="EB36" s="19"/>
      <c r="EC36" s="19"/>
      <c r="ED36" s="19"/>
      <c r="EE36" s="19"/>
      <c r="EF36" s="19"/>
      <c r="EG36" s="19"/>
      <c r="EH36" s="65"/>
      <c r="EJ36" s="13"/>
    </row>
    <row r="37" spans="1:140" s="5" customFormat="1" ht="15.6" customHeight="1" x14ac:dyDescent="0.2">
      <c r="A37" s="47"/>
      <c r="B37" s="48"/>
      <c r="C37" s="48"/>
      <c r="D37" s="48"/>
      <c r="E37" s="48"/>
      <c r="F37" s="48"/>
      <c r="G37" s="48"/>
      <c r="H37" s="48"/>
      <c r="I37" s="49"/>
      <c r="J37" s="53" t="s">
        <v>56</v>
      </c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21"/>
      <c r="BK37" s="22"/>
      <c r="BL37" s="22"/>
      <c r="BM37" s="22"/>
      <c r="BN37" s="22"/>
      <c r="BO37" s="22"/>
      <c r="BP37" s="22"/>
      <c r="BQ37" s="22"/>
      <c r="BR37" s="22"/>
      <c r="BS37" s="22"/>
      <c r="BT37" s="23"/>
      <c r="BU37" s="45"/>
      <c r="BV37" s="22"/>
      <c r="BW37" s="22"/>
      <c r="BX37" s="22"/>
      <c r="BY37" s="22"/>
      <c r="BZ37" s="22"/>
      <c r="CA37" s="22"/>
      <c r="CB37" s="22"/>
      <c r="CC37" s="22"/>
      <c r="CD37" s="22"/>
      <c r="CE37" s="23"/>
      <c r="CF37" s="45"/>
      <c r="CG37" s="22"/>
      <c r="CH37" s="22"/>
      <c r="CI37" s="22"/>
      <c r="CJ37" s="22"/>
      <c r="CK37" s="22"/>
      <c r="CL37" s="22"/>
      <c r="CM37" s="22"/>
      <c r="CN37" s="22"/>
      <c r="CO37" s="22"/>
      <c r="CP37" s="23"/>
      <c r="CQ37" s="45"/>
      <c r="CR37" s="22"/>
      <c r="CS37" s="22"/>
      <c r="CT37" s="22"/>
      <c r="CU37" s="22"/>
      <c r="CV37" s="22"/>
      <c r="CW37" s="22"/>
      <c r="CX37" s="22"/>
      <c r="CY37" s="22"/>
      <c r="CZ37" s="22"/>
      <c r="DA37" s="23"/>
      <c r="DB37" s="45"/>
      <c r="DC37" s="22"/>
      <c r="DD37" s="22"/>
      <c r="DE37" s="22"/>
      <c r="DF37" s="22"/>
      <c r="DG37" s="22"/>
      <c r="DH37" s="22"/>
      <c r="DI37" s="22"/>
      <c r="DJ37" s="22"/>
      <c r="DK37" s="22"/>
      <c r="DL37" s="23"/>
      <c r="DM37" s="45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1"/>
      <c r="DY37" s="22"/>
      <c r="DZ37" s="22"/>
      <c r="EA37" s="22"/>
      <c r="EB37" s="22"/>
      <c r="EC37" s="22"/>
      <c r="ED37" s="22"/>
      <c r="EE37" s="22"/>
      <c r="EF37" s="22"/>
      <c r="EG37" s="22"/>
      <c r="EH37" s="46"/>
    </row>
    <row r="38" spans="1:140" s="5" customFormat="1" ht="15.6" customHeight="1" x14ac:dyDescent="0.2">
      <c r="A38" s="47"/>
      <c r="B38" s="48"/>
      <c r="C38" s="48"/>
      <c r="D38" s="48"/>
      <c r="E38" s="48"/>
      <c r="F38" s="48"/>
      <c r="G38" s="48"/>
      <c r="H38" s="48"/>
      <c r="I38" s="49"/>
      <c r="J38" s="50" t="s">
        <v>57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21"/>
      <c r="BK38" s="22"/>
      <c r="BL38" s="22"/>
      <c r="BM38" s="22"/>
      <c r="BN38" s="22"/>
      <c r="BO38" s="22"/>
      <c r="BP38" s="22"/>
      <c r="BQ38" s="22"/>
      <c r="BR38" s="22"/>
      <c r="BS38" s="22"/>
      <c r="BT38" s="23"/>
      <c r="BU38" s="52"/>
      <c r="BV38" s="22"/>
      <c r="BW38" s="22"/>
      <c r="BX38" s="22"/>
      <c r="BY38" s="22"/>
      <c r="BZ38" s="22"/>
      <c r="CA38" s="22"/>
      <c r="CB38" s="22"/>
      <c r="CC38" s="22"/>
      <c r="CD38" s="22"/>
      <c r="CE38" s="23"/>
      <c r="CF38" s="52"/>
      <c r="CG38" s="22"/>
      <c r="CH38" s="22"/>
      <c r="CI38" s="22"/>
      <c r="CJ38" s="22"/>
      <c r="CK38" s="22"/>
      <c r="CL38" s="22"/>
      <c r="CM38" s="22"/>
      <c r="CN38" s="22"/>
      <c r="CO38" s="22"/>
      <c r="CP38" s="23"/>
      <c r="CQ38" s="52"/>
      <c r="CR38" s="22"/>
      <c r="CS38" s="22"/>
      <c r="CT38" s="22"/>
      <c r="CU38" s="22"/>
      <c r="CV38" s="22"/>
      <c r="CW38" s="22"/>
      <c r="CX38" s="22"/>
      <c r="CY38" s="22"/>
      <c r="CZ38" s="22"/>
      <c r="DA38" s="23"/>
      <c r="DB38" s="52"/>
      <c r="DC38" s="22"/>
      <c r="DD38" s="22"/>
      <c r="DE38" s="22"/>
      <c r="DF38" s="22"/>
      <c r="DG38" s="22"/>
      <c r="DH38" s="22"/>
      <c r="DI38" s="22"/>
      <c r="DJ38" s="22"/>
      <c r="DK38" s="22"/>
      <c r="DL38" s="23"/>
      <c r="DM38" s="5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1"/>
      <c r="DY38" s="22"/>
      <c r="DZ38" s="22"/>
      <c r="EA38" s="22"/>
      <c r="EB38" s="22"/>
      <c r="EC38" s="22"/>
      <c r="ED38" s="22"/>
      <c r="EE38" s="22"/>
      <c r="EF38" s="22"/>
      <c r="EG38" s="22"/>
      <c r="EH38" s="46"/>
    </row>
    <row r="39" spans="1:140" s="5" customFormat="1" ht="15.6" customHeight="1" thickBot="1" x14ac:dyDescent="0.25">
      <c r="A39" s="40"/>
      <c r="B39" s="41"/>
      <c r="C39" s="41"/>
      <c r="D39" s="41"/>
      <c r="E39" s="41"/>
      <c r="F39" s="41"/>
      <c r="G39" s="41"/>
      <c r="H39" s="41"/>
      <c r="I39" s="42"/>
      <c r="J39" s="43" t="s">
        <v>58</v>
      </c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24"/>
      <c r="BK39" s="25"/>
      <c r="BL39" s="25"/>
      <c r="BM39" s="25"/>
      <c r="BN39" s="25"/>
      <c r="BO39" s="25"/>
      <c r="BP39" s="25"/>
      <c r="BQ39" s="25"/>
      <c r="BR39" s="25"/>
      <c r="BS39" s="25"/>
      <c r="BT39" s="26"/>
      <c r="BU39" s="31"/>
      <c r="BV39" s="25"/>
      <c r="BW39" s="25"/>
      <c r="BX39" s="25"/>
      <c r="BY39" s="25"/>
      <c r="BZ39" s="25"/>
      <c r="CA39" s="25"/>
      <c r="CB39" s="25"/>
      <c r="CC39" s="25"/>
      <c r="CD39" s="25"/>
      <c r="CE39" s="26"/>
      <c r="CF39" s="31"/>
      <c r="CG39" s="25"/>
      <c r="CH39" s="25"/>
      <c r="CI39" s="25"/>
      <c r="CJ39" s="25"/>
      <c r="CK39" s="25"/>
      <c r="CL39" s="25"/>
      <c r="CM39" s="25"/>
      <c r="CN39" s="25"/>
      <c r="CO39" s="25"/>
      <c r="CP39" s="26"/>
      <c r="CQ39" s="31"/>
      <c r="CR39" s="25"/>
      <c r="CS39" s="25"/>
      <c r="CT39" s="25"/>
      <c r="CU39" s="25"/>
      <c r="CV39" s="25"/>
      <c r="CW39" s="25"/>
      <c r="CX39" s="25"/>
      <c r="CY39" s="25"/>
      <c r="CZ39" s="25"/>
      <c r="DA39" s="26"/>
      <c r="DB39" s="31"/>
      <c r="DC39" s="25"/>
      <c r="DD39" s="25"/>
      <c r="DE39" s="25"/>
      <c r="DF39" s="25"/>
      <c r="DG39" s="25"/>
      <c r="DH39" s="25"/>
      <c r="DI39" s="25"/>
      <c r="DJ39" s="25"/>
      <c r="DK39" s="25"/>
      <c r="DL39" s="26"/>
      <c r="DM39" s="31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122"/>
      <c r="DY39" s="25"/>
      <c r="DZ39" s="25"/>
      <c r="EA39" s="25"/>
      <c r="EB39" s="25"/>
      <c r="EC39" s="25"/>
      <c r="ED39" s="25"/>
      <c r="EE39" s="25"/>
      <c r="EF39" s="25"/>
      <c r="EG39" s="25"/>
      <c r="EH39" s="33"/>
    </row>
    <row r="40" spans="1:140" s="7" customFormat="1" ht="18.75" customHeight="1" x14ac:dyDescent="0.2">
      <c r="G40" s="8" t="s">
        <v>59</v>
      </c>
      <c r="H40" s="7" t="s">
        <v>60</v>
      </c>
    </row>
    <row r="41" spans="1:140" s="7" customFormat="1" ht="11.25" x14ac:dyDescent="0.2">
      <c r="F41" s="8"/>
      <c r="G41" s="8" t="s">
        <v>61</v>
      </c>
      <c r="H41" s="7" t="s">
        <v>62</v>
      </c>
    </row>
    <row r="42" spans="1:140" s="5" customFormat="1" ht="15.6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</row>
    <row r="43" spans="1:140" s="5" customFormat="1" ht="15.6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</row>
    <row r="44" spans="1:140" s="5" customFormat="1" ht="15.6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</row>
    <row r="45" spans="1:140" s="5" customFormat="1" ht="15.6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</row>
    <row r="46" spans="1:140" s="5" customFormat="1" ht="15.6" customHeight="1" x14ac:dyDescent="0.2">
      <c r="A46" s="34" t="s">
        <v>65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14"/>
      <c r="EJ46" s="14"/>
    </row>
  </sheetData>
  <mergeCells count="274">
    <mergeCell ref="DF8:DG8"/>
    <mergeCell ref="DH8:DJ8"/>
    <mergeCell ref="DK8:DL8"/>
    <mergeCell ref="DM8:DW8"/>
    <mergeCell ref="DX8:DZ8"/>
    <mergeCell ref="EA8:EC8"/>
    <mergeCell ref="CN1:EH1"/>
    <mergeCell ref="A2:EH2"/>
    <mergeCell ref="A3:EH3"/>
    <mergeCell ref="CO5:EH5"/>
    <mergeCell ref="CK6:EH6"/>
    <mergeCell ref="CK7:EH7"/>
    <mergeCell ref="DM11:DW11"/>
    <mergeCell ref="DX11:EH11"/>
    <mergeCell ref="A12:I12"/>
    <mergeCell ref="J12:BI12"/>
    <mergeCell ref="BU12:CE12"/>
    <mergeCell ref="CF12:CP12"/>
    <mergeCell ref="CQ12:DA12"/>
    <mergeCell ref="DB12:DL12"/>
    <mergeCell ref="DM12:DW12"/>
    <mergeCell ref="DX12:EH12"/>
    <mergeCell ref="A11:I11"/>
    <mergeCell ref="J11:BI11"/>
    <mergeCell ref="BU11:CE11"/>
    <mergeCell ref="CF11:CP11"/>
    <mergeCell ref="CQ11:DA11"/>
    <mergeCell ref="DB11:DL11"/>
    <mergeCell ref="DM13:DW13"/>
    <mergeCell ref="DX13:EH13"/>
    <mergeCell ref="A14:I14"/>
    <mergeCell ref="J14:BI14"/>
    <mergeCell ref="BU14:CE14"/>
    <mergeCell ref="CF14:CP14"/>
    <mergeCell ref="CQ14:DA14"/>
    <mergeCell ref="DB14:DL14"/>
    <mergeCell ref="DM14:DW14"/>
    <mergeCell ref="DX14:EH14"/>
    <mergeCell ref="A13:I13"/>
    <mergeCell ref="J13:BI13"/>
    <mergeCell ref="BU13:CE13"/>
    <mergeCell ref="CF13:CP13"/>
    <mergeCell ref="CQ13:DA13"/>
    <mergeCell ref="DB13:DL13"/>
    <mergeCell ref="DM15:DW15"/>
    <mergeCell ref="DX15:EH15"/>
    <mergeCell ref="A16:I16"/>
    <mergeCell ref="J16:BI16"/>
    <mergeCell ref="BU16:CE16"/>
    <mergeCell ref="CF16:CP16"/>
    <mergeCell ref="CQ16:DA16"/>
    <mergeCell ref="DB16:DL16"/>
    <mergeCell ref="DM16:DW16"/>
    <mergeCell ref="DX16:EH16"/>
    <mergeCell ref="A15:I15"/>
    <mergeCell ref="J15:BI15"/>
    <mergeCell ref="BU15:CE15"/>
    <mergeCell ref="CF15:CP15"/>
    <mergeCell ref="CQ15:DA15"/>
    <mergeCell ref="DB15:DL15"/>
    <mergeCell ref="DM17:DW17"/>
    <mergeCell ref="DX17:EH17"/>
    <mergeCell ref="A18:I18"/>
    <mergeCell ref="J18:BI18"/>
    <mergeCell ref="BU18:CE18"/>
    <mergeCell ref="CF18:CP18"/>
    <mergeCell ref="CQ18:DA18"/>
    <mergeCell ref="DB18:DL18"/>
    <mergeCell ref="DM18:DW18"/>
    <mergeCell ref="DX18:EH18"/>
    <mergeCell ref="A17:I17"/>
    <mergeCell ref="J17:BI17"/>
    <mergeCell ref="BU17:CE17"/>
    <mergeCell ref="CF17:CP17"/>
    <mergeCell ref="CQ17:DA17"/>
    <mergeCell ref="DB17:DL17"/>
    <mergeCell ref="BJ18:BT18"/>
    <mergeCell ref="DM19:DW19"/>
    <mergeCell ref="DX19:EH19"/>
    <mergeCell ref="A20:I20"/>
    <mergeCell ref="J20:BI20"/>
    <mergeCell ref="BU20:CE20"/>
    <mergeCell ref="CF20:CP20"/>
    <mergeCell ref="CQ20:DA20"/>
    <mergeCell ref="DB20:DL20"/>
    <mergeCell ref="DM20:DW20"/>
    <mergeCell ref="DX20:EH20"/>
    <mergeCell ref="A19:I19"/>
    <mergeCell ref="J19:BI19"/>
    <mergeCell ref="BU19:CE19"/>
    <mergeCell ref="CF19:CP19"/>
    <mergeCell ref="CQ19:DA19"/>
    <mergeCell ref="DB19:DL19"/>
    <mergeCell ref="BJ19:BT19"/>
    <mergeCell ref="BJ20:BT20"/>
    <mergeCell ref="DM21:DW21"/>
    <mergeCell ref="DX21:EH21"/>
    <mergeCell ref="A22:I22"/>
    <mergeCell ref="J22:BI22"/>
    <mergeCell ref="BU22:CE22"/>
    <mergeCell ref="CF22:CP22"/>
    <mergeCell ref="CQ22:DA22"/>
    <mergeCell ref="DB22:DL22"/>
    <mergeCell ref="DM22:DW22"/>
    <mergeCell ref="DX22:EH22"/>
    <mergeCell ref="A21:I21"/>
    <mergeCell ref="J21:BI21"/>
    <mergeCell ref="BU21:CE21"/>
    <mergeCell ref="CF21:CP21"/>
    <mergeCell ref="CQ21:DA21"/>
    <mergeCell ref="DB21:DL21"/>
    <mergeCell ref="BJ21:BT21"/>
    <mergeCell ref="BJ22:BT22"/>
    <mergeCell ref="DM23:DW23"/>
    <mergeCell ref="DX23:EH23"/>
    <mergeCell ref="A24:I24"/>
    <mergeCell ref="J24:BI24"/>
    <mergeCell ref="BU24:CE24"/>
    <mergeCell ref="CF24:CP24"/>
    <mergeCell ref="CQ24:DA24"/>
    <mergeCell ref="DB24:DL24"/>
    <mergeCell ref="DM24:DW24"/>
    <mergeCell ref="DX24:EH24"/>
    <mergeCell ref="A23:I23"/>
    <mergeCell ref="J23:BI23"/>
    <mergeCell ref="BU23:CE23"/>
    <mergeCell ref="CF23:CP23"/>
    <mergeCell ref="CQ23:DA23"/>
    <mergeCell ref="DB23:DL23"/>
    <mergeCell ref="BJ24:BT24"/>
    <mergeCell ref="BJ23:BT23"/>
    <mergeCell ref="DM25:DW25"/>
    <mergeCell ref="DX25:EH25"/>
    <mergeCell ref="A26:I26"/>
    <mergeCell ref="J26:BI26"/>
    <mergeCell ref="BU26:CE26"/>
    <mergeCell ref="CF26:CP26"/>
    <mergeCell ref="CQ26:DA26"/>
    <mergeCell ref="DB26:DL26"/>
    <mergeCell ref="DM26:DW26"/>
    <mergeCell ref="DX26:EH26"/>
    <mergeCell ref="A25:I25"/>
    <mergeCell ref="J25:BI25"/>
    <mergeCell ref="BU25:CE25"/>
    <mergeCell ref="CF25:CP25"/>
    <mergeCell ref="CQ25:DA25"/>
    <mergeCell ref="DB25:DL25"/>
    <mergeCell ref="BJ25:BT25"/>
    <mergeCell ref="BJ26:BT26"/>
    <mergeCell ref="DM27:DW27"/>
    <mergeCell ref="DX27:EH27"/>
    <mergeCell ref="A28:I28"/>
    <mergeCell ref="J28:BI28"/>
    <mergeCell ref="BU28:CE28"/>
    <mergeCell ref="CF28:CP28"/>
    <mergeCell ref="CQ28:DA28"/>
    <mergeCell ref="DB28:DL28"/>
    <mergeCell ref="DM28:DW28"/>
    <mergeCell ref="DX28:EH28"/>
    <mergeCell ref="A27:I27"/>
    <mergeCell ref="J27:BI27"/>
    <mergeCell ref="BU27:CE27"/>
    <mergeCell ref="CF27:CP27"/>
    <mergeCell ref="CQ27:DA27"/>
    <mergeCell ref="DB27:DL27"/>
    <mergeCell ref="BJ27:BT27"/>
    <mergeCell ref="BJ28:BT28"/>
    <mergeCell ref="DM29:DW29"/>
    <mergeCell ref="DX29:EH29"/>
    <mergeCell ref="A30:I30"/>
    <mergeCell ref="J30:BI30"/>
    <mergeCell ref="BU30:CE30"/>
    <mergeCell ref="CF30:CP30"/>
    <mergeCell ref="CQ30:DA30"/>
    <mergeCell ref="DB30:DL30"/>
    <mergeCell ref="DM30:DW30"/>
    <mergeCell ref="DX30:EH30"/>
    <mergeCell ref="A29:I29"/>
    <mergeCell ref="J29:BI29"/>
    <mergeCell ref="BU29:CE29"/>
    <mergeCell ref="CF29:CP29"/>
    <mergeCell ref="CQ29:DA29"/>
    <mergeCell ref="DB29:DL29"/>
    <mergeCell ref="BJ29:BT29"/>
    <mergeCell ref="DM31:DW31"/>
    <mergeCell ref="DX31:EH31"/>
    <mergeCell ref="A32:I32"/>
    <mergeCell ref="J32:BI32"/>
    <mergeCell ref="BU32:CE32"/>
    <mergeCell ref="CF32:CP32"/>
    <mergeCell ref="CQ32:DA32"/>
    <mergeCell ref="DB32:DL32"/>
    <mergeCell ref="DM32:DW32"/>
    <mergeCell ref="DX32:EH32"/>
    <mergeCell ref="A31:I31"/>
    <mergeCell ref="J31:BI31"/>
    <mergeCell ref="BU31:CE31"/>
    <mergeCell ref="CF31:CP31"/>
    <mergeCell ref="CQ31:DA31"/>
    <mergeCell ref="DB31:DL31"/>
    <mergeCell ref="DM33:DW33"/>
    <mergeCell ref="DX33:EH33"/>
    <mergeCell ref="A34:I34"/>
    <mergeCell ref="J34:BI34"/>
    <mergeCell ref="BU34:CE34"/>
    <mergeCell ref="CF34:CP34"/>
    <mergeCell ref="CQ34:DA34"/>
    <mergeCell ref="DB34:DL34"/>
    <mergeCell ref="DM34:DW34"/>
    <mergeCell ref="DX34:EH34"/>
    <mergeCell ref="A33:I33"/>
    <mergeCell ref="J33:BI33"/>
    <mergeCell ref="BU33:CE33"/>
    <mergeCell ref="CF33:CP33"/>
    <mergeCell ref="CQ33:DA33"/>
    <mergeCell ref="DB33:DL33"/>
    <mergeCell ref="DM38:DW38"/>
    <mergeCell ref="DX38:EH38"/>
    <mergeCell ref="A37:I37"/>
    <mergeCell ref="J37:BI37"/>
    <mergeCell ref="BU37:CE37"/>
    <mergeCell ref="CF37:CP37"/>
    <mergeCell ref="CQ37:DA37"/>
    <mergeCell ref="DB37:DL37"/>
    <mergeCell ref="DM35:DW35"/>
    <mergeCell ref="DX35:EH35"/>
    <mergeCell ref="A36:I36"/>
    <mergeCell ref="J36:BI36"/>
    <mergeCell ref="BU36:CE36"/>
    <mergeCell ref="CF36:CP36"/>
    <mergeCell ref="CQ36:DA36"/>
    <mergeCell ref="DB36:DL36"/>
    <mergeCell ref="DM36:DW36"/>
    <mergeCell ref="DX36:EH36"/>
    <mergeCell ref="A35:I35"/>
    <mergeCell ref="J35:BI35"/>
    <mergeCell ref="BU35:CE35"/>
    <mergeCell ref="CF35:CP35"/>
    <mergeCell ref="CQ35:DA35"/>
    <mergeCell ref="DB35:DL35"/>
    <mergeCell ref="DM39:DW39"/>
    <mergeCell ref="DX39:EH39"/>
    <mergeCell ref="A46:EH46"/>
    <mergeCell ref="BJ11:BT11"/>
    <mergeCell ref="BJ12:BT12"/>
    <mergeCell ref="BJ13:BT13"/>
    <mergeCell ref="BJ14:BT14"/>
    <mergeCell ref="BJ15:BT15"/>
    <mergeCell ref="BJ16:BT16"/>
    <mergeCell ref="BJ17:BT17"/>
    <mergeCell ref="A39:I39"/>
    <mergeCell ref="J39:BI39"/>
    <mergeCell ref="BU39:CE39"/>
    <mergeCell ref="CF39:CP39"/>
    <mergeCell ref="CQ39:DA39"/>
    <mergeCell ref="DB39:DL39"/>
    <mergeCell ref="DM37:DW37"/>
    <mergeCell ref="DX37:EH37"/>
    <mergeCell ref="A38:I38"/>
    <mergeCell ref="J38:BI38"/>
    <mergeCell ref="BU38:CE38"/>
    <mergeCell ref="CF38:CP38"/>
    <mergeCell ref="CQ38:DA38"/>
    <mergeCell ref="DB38:DL38"/>
    <mergeCell ref="BJ36:BT36"/>
    <mergeCell ref="BJ37:BT37"/>
    <mergeCell ref="BJ38:BT38"/>
    <mergeCell ref="BJ39:BT39"/>
    <mergeCell ref="BJ30:BT30"/>
    <mergeCell ref="BJ31:BT31"/>
    <mergeCell ref="BJ32:BT32"/>
    <mergeCell ref="BJ33:BT33"/>
    <mergeCell ref="BJ34:BT34"/>
    <mergeCell ref="BJ35:BT35"/>
  </mergeCells>
  <printOptions horizontalCentered="1"/>
  <pageMargins left="0.78740157480314965" right="0.39370078740157483" top="0.78740157480314965" bottom="0.39370078740157483" header="0.19685039370078741" footer="0.19685039370078741"/>
  <pageSetup paperSize="9" scale="74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V46"/>
  <sheetViews>
    <sheetView topLeftCell="A16" zoomScaleNormal="100" zoomScaleSheetLayoutView="100" workbookViewId="0">
      <selection activeCell="A45" sqref="A45:EH45"/>
    </sheetView>
  </sheetViews>
  <sheetFormatPr defaultColWidth="0.85546875" defaultRowHeight="12.75" x14ac:dyDescent="0.2"/>
  <cols>
    <col min="1" max="9" width="0.85546875" style="1"/>
    <col min="10" max="66" width="0.7109375" style="1" customWidth="1"/>
    <col min="67" max="67" width="3.42578125" style="1" customWidth="1"/>
    <col min="68" max="72" width="0.7109375" style="1" customWidth="1"/>
    <col min="73" max="125" width="1" style="1" customWidth="1"/>
    <col min="126" max="126" width="2" style="1" customWidth="1"/>
    <col min="127" max="127" width="0.42578125" style="1" customWidth="1"/>
    <col min="128" max="135" width="1.140625" style="1" customWidth="1"/>
    <col min="136" max="136" width="1.28515625" style="1" customWidth="1"/>
    <col min="137" max="137" width="1.28515625" style="1" hidden="1" customWidth="1"/>
    <col min="138" max="138" width="3.140625" style="1" customWidth="1"/>
    <col min="139" max="139" width="0.7109375" style="1" customWidth="1"/>
    <col min="140" max="140" width="0.85546875" style="1" customWidth="1"/>
    <col min="141" max="16384" width="0.85546875" style="1"/>
  </cols>
  <sheetData>
    <row r="1" spans="1:140" ht="33.75" customHeight="1" x14ac:dyDescent="0.2">
      <c r="CN1" s="95" t="s">
        <v>0</v>
      </c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H1" s="95"/>
    </row>
    <row r="2" spans="1:140" ht="15.75" x14ac:dyDescent="0.25">
      <c r="A2" s="96" t="s">
        <v>74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</row>
    <row r="3" spans="1:140" s="2" customFormat="1" ht="28.5" customHeight="1" x14ac:dyDescent="0.25">
      <c r="A3" s="97" t="s">
        <v>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</row>
    <row r="5" spans="1:140" ht="29.25" customHeight="1" x14ac:dyDescent="0.2">
      <c r="CJ5" s="3"/>
      <c r="CK5" s="3"/>
      <c r="CL5" s="3"/>
      <c r="CM5" s="3"/>
      <c r="CN5" s="3"/>
      <c r="CO5" s="98" t="s">
        <v>63</v>
      </c>
      <c r="CP5" s="98"/>
      <c r="CQ5" s="98"/>
      <c r="CR5" s="98"/>
      <c r="CS5" s="98"/>
      <c r="CT5" s="98"/>
      <c r="CU5" s="98"/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98"/>
    </row>
    <row r="6" spans="1:140" x14ac:dyDescent="0.2">
      <c r="CJ6" s="4"/>
      <c r="CK6" s="91" t="s">
        <v>64</v>
      </c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</row>
    <row r="7" spans="1:140" x14ac:dyDescent="0.2">
      <c r="CJ7" s="3"/>
      <c r="CK7" s="99" t="s">
        <v>2</v>
      </c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</row>
    <row r="8" spans="1:140" x14ac:dyDescent="0.2"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91" t="s">
        <v>3</v>
      </c>
      <c r="DG8" s="91"/>
      <c r="DH8" s="92"/>
      <c r="DI8" s="92"/>
      <c r="DJ8" s="92"/>
      <c r="DK8" s="93" t="s">
        <v>3</v>
      </c>
      <c r="DL8" s="93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1">
        <v>20</v>
      </c>
      <c r="DY8" s="91"/>
      <c r="DZ8" s="91"/>
      <c r="EA8" s="94" t="s">
        <v>66</v>
      </c>
      <c r="EB8" s="94"/>
      <c r="EC8" s="94"/>
      <c r="ED8" s="3"/>
      <c r="EE8" s="16" t="s">
        <v>4</v>
      </c>
      <c r="EF8" s="3"/>
      <c r="EG8" s="3"/>
      <c r="EH8" s="16"/>
    </row>
    <row r="9" spans="1:140" x14ac:dyDescent="0.2"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15" t="s">
        <v>5</v>
      </c>
    </row>
    <row r="10" spans="1:140" ht="7.5" customHeight="1" thickBot="1" x14ac:dyDescent="0.25"/>
    <row r="11" spans="1:140" ht="24" customHeight="1" thickBot="1" x14ac:dyDescent="0.25">
      <c r="A11" s="79" t="s">
        <v>6</v>
      </c>
      <c r="B11" s="89"/>
      <c r="C11" s="89"/>
      <c r="D11" s="89"/>
      <c r="E11" s="89"/>
      <c r="F11" s="89"/>
      <c r="G11" s="89"/>
      <c r="H11" s="89"/>
      <c r="I11" s="90"/>
      <c r="J11" s="79" t="s">
        <v>7</v>
      </c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35" t="s">
        <v>73</v>
      </c>
      <c r="BK11" s="36"/>
      <c r="BL11" s="36"/>
      <c r="BM11" s="36"/>
      <c r="BN11" s="36"/>
      <c r="BO11" s="36"/>
      <c r="BP11" s="36"/>
      <c r="BQ11" s="36"/>
      <c r="BR11" s="36"/>
      <c r="BS11" s="36"/>
      <c r="BT11" s="37"/>
      <c r="BU11" s="35" t="s">
        <v>67</v>
      </c>
      <c r="BV11" s="36"/>
      <c r="BW11" s="36"/>
      <c r="BX11" s="36"/>
      <c r="BY11" s="36"/>
      <c r="BZ11" s="36"/>
      <c r="CA11" s="36"/>
      <c r="CB11" s="36"/>
      <c r="CC11" s="36"/>
      <c r="CD11" s="36"/>
      <c r="CE11" s="37"/>
      <c r="CF11" s="78" t="s">
        <v>68</v>
      </c>
      <c r="CG11" s="36"/>
      <c r="CH11" s="36"/>
      <c r="CI11" s="36"/>
      <c r="CJ11" s="36"/>
      <c r="CK11" s="36"/>
      <c r="CL11" s="36"/>
      <c r="CM11" s="36"/>
      <c r="CN11" s="36"/>
      <c r="CO11" s="36"/>
      <c r="CP11" s="37"/>
      <c r="CQ11" s="78" t="s">
        <v>69</v>
      </c>
      <c r="CR11" s="36"/>
      <c r="CS11" s="36"/>
      <c r="CT11" s="36"/>
      <c r="CU11" s="36"/>
      <c r="CV11" s="36"/>
      <c r="CW11" s="36"/>
      <c r="CX11" s="36"/>
      <c r="CY11" s="36"/>
      <c r="CZ11" s="36"/>
      <c r="DA11" s="37"/>
      <c r="DB11" s="78" t="s">
        <v>70</v>
      </c>
      <c r="DC11" s="36"/>
      <c r="DD11" s="36"/>
      <c r="DE11" s="36"/>
      <c r="DF11" s="36"/>
      <c r="DG11" s="36"/>
      <c r="DH11" s="36"/>
      <c r="DI11" s="36"/>
      <c r="DJ11" s="36"/>
      <c r="DK11" s="36"/>
      <c r="DL11" s="37"/>
      <c r="DM11" s="78" t="s">
        <v>71</v>
      </c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111" t="s">
        <v>76</v>
      </c>
      <c r="DY11" s="112"/>
      <c r="DZ11" s="112"/>
      <c r="EA11" s="112"/>
      <c r="EB11" s="112"/>
      <c r="EC11" s="112"/>
      <c r="ED11" s="112"/>
      <c r="EE11" s="112"/>
      <c r="EF11" s="112"/>
      <c r="EG11" s="112"/>
      <c r="EH11" s="113"/>
    </row>
    <row r="12" spans="1:140" s="5" customFormat="1" ht="15.6" customHeight="1" x14ac:dyDescent="0.2">
      <c r="A12" s="82" t="s">
        <v>8</v>
      </c>
      <c r="B12" s="83"/>
      <c r="C12" s="83"/>
      <c r="D12" s="83"/>
      <c r="E12" s="83"/>
      <c r="F12" s="83"/>
      <c r="G12" s="83"/>
      <c r="H12" s="83"/>
      <c r="I12" s="83"/>
      <c r="J12" s="84" t="s">
        <v>9</v>
      </c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38">
        <f>BJ13+BJ20+BJ24</f>
        <v>396.5</v>
      </c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>
        <f>BU13+BU20+BU24</f>
        <v>532.59936999999991</v>
      </c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>
        <f>CF13+CF20+CF24</f>
        <v>485.10399999999998</v>
      </c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>
        <f>CQ13+CQ20+CQ24</f>
        <v>606.05200000000002</v>
      </c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>
        <f>DB13+DB20+DB24</f>
        <v>615.03899999999999</v>
      </c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>
        <f>DM13+DM20+DM24</f>
        <v>652.923</v>
      </c>
      <c r="DN12" s="39"/>
      <c r="DO12" s="39"/>
      <c r="DP12" s="39"/>
      <c r="DQ12" s="39"/>
      <c r="DR12" s="39"/>
      <c r="DS12" s="39"/>
      <c r="DT12" s="39"/>
      <c r="DU12" s="39"/>
      <c r="DV12" s="39"/>
      <c r="DW12" s="86"/>
      <c r="DX12" s="87">
        <f>DX13+DX20+DX24</f>
        <v>3288.2173699999998</v>
      </c>
      <c r="DY12" s="87"/>
      <c r="DZ12" s="87"/>
      <c r="EA12" s="87"/>
      <c r="EB12" s="87"/>
      <c r="EC12" s="87"/>
      <c r="ED12" s="87"/>
      <c r="EE12" s="87"/>
      <c r="EF12" s="87"/>
      <c r="EG12" s="87"/>
      <c r="EH12" s="88"/>
      <c r="EJ12" s="12"/>
    </row>
    <row r="13" spans="1:140" s="5" customFormat="1" ht="15.6" customHeight="1" x14ac:dyDescent="0.2">
      <c r="A13" s="47" t="s">
        <v>10</v>
      </c>
      <c r="B13" s="48"/>
      <c r="C13" s="48"/>
      <c r="D13" s="48"/>
      <c r="E13" s="48"/>
      <c r="F13" s="48"/>
      <c r="G13" s="48"/>
      <c r="H13" s="48"/>
      <c r="I13" s="48"/>
      <c r="J13" s="72" t="s">
        <v>11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27">
        <f>BJ14+BJ15+BJ16</f>
        <v>145.44900000000001</v>
      </c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>
        <f>BU14+BU15+BU16+BU19</f>
        <v>232.41199999999998</v>
      </c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>
        <f t="shared" ref="CF13" si="0">CF14+CF15+CF16+CF19</f>
        <v>105.32899999999999</v>
      </c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>
        <f t="shared" ref="CQ13" si="1">CQ14+CQ15+CQ16+CQ19</f>
        <v>209.37899999999999</v>
      </c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>
        <f t="shared" ref="DB13" si="2">DB14+DB15+DB16+DB19</f>
        <v>200.773</v>
      </c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>
        <f t="shared" ref="DM13" si="3">DM14+DM15+DM16+DM19</f>
        <v>206.57900000000001</v>
      </c>
      <c r="DN13" s="28"/>
      <c r="DO13" s="28"/>
      <c r="DP13" s="28"/>
      <c r="DQ13" s="28"/>
      <c r="DR13" s="28"/>
      <c r="DS13" s="28"/>
      <c r="DT13" s="28"/>
      <c r="DU13" s="28"/>
      <c r="DV13" s="28"/>
      <c r="DW13" s="68"/>
      <c r="DX13" s="75">
        <f>DX14+DX15+DX16+DX19</f>
        <v>1099.9209999999998</v>
      </c>
      <c r="DY13" s="75"/>
      <c r="DZ13" s="75"/>
      <c r="EA13" s="75"/>
      <c r="EB13" s="75"/>
      <c r="EC13" s="75"/>
      <c r="ED13" s="75"/>
      <c r="EE13" s="75"/>
      <c r="EF13" s="75"/>
      <c r="EG13" s="75"/>
      <c r="EH13" s="76"/>
    </row>
    <row r="14" spans="1:140" s="5" customFormat="1" ht="30" customHeight="1" x14ac:dyDescent="0.2">
      <c r="A14" s="47" t="s">
        <v>12</v>
      </c>
      <c r="B14" s="48"/>
      <c r="C14" s="48"/>
      <c r="D14" s="48"/>
      <c r="E14" s="48"/>
      <c r="F14" s="48"/>
      <c r="G14" s="48"/>
      <c r="H14" s="48"/>
      <c r="I14" s="48"/>
      <c r="J14" s="72" t="s">
        <v>13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27">
        <v>145.44900000000001</v>
      </c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73">
        <f>100.313+99</f>
        <v>199.31299999999999</v>
      </c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>
        <f>105.329+47.8*0</f>
        <v>105.32899999999999</v>
      </c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>
        <f>110.595+47.8*0</f>
        <v>110.595</v>
      </c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>
        <f>116.125+47.7*0</f>
        <v>116.125</v>
      </c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>
        <f>121.931+47.7*0</f>
        <v>121.931</v>
      </c>
      <c r="DN14" s="73"/>
      <c r="DO14" s="73"/>
      <c r="DP14" s="73"/>
      <c r="DQ14" s="73"/>
      <c r="DR14" s="73"/>
      <c r="DS14" s="73"/>
      <c r="DT14" s="73"/>
      <c r="DU14" s="73"/>
      <c r="DV14" s="73"/>
      <c r="DW14" s="77"/>
      <c r="DX14" s="69">
        <f>BU14+CF14+CQ14+DB14+DM14+BJ14</f>
        <v>798.74199999999996</v>
      </c>
      <c r="DY14" s="70"/>
      <c r="DZ14" s="70"/>
      <c r="EA14" s="70"/>
      <c r="EB14" s="70"/>
      <c r="EC14" s="70"/>
      <c r="ED14" s="70"/>
      <c r="EE14" s="70"/>
      <c r="EF14" s="70"/>
      <c r="EG14" s="70"/>
      <c r="EH14" s="71"/>
    </row>
    <row r="15" spans="1:140" s="5" customFormat="1" ht="15.6" customHeight="1" x14ac:dyDescent="0.2">
      <c r="A15" s="47" t="s">
        <v>14</v>
      </c>
      <c r="B15" s="48"/>
      <c r="C15" s="48"/>
      <c r="D15" s="48"/>
      <c r="E15" s="48"/>
      <c r="F15" s="48"/>
      <c r="G15" s="48"/>
      <c r="H15" s="48"/>
      <c r="I15" s="48"/>
      <c r="J15" s="72" t="s">
        <v>15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27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77"/>
      <c r="DX15" s="69"/>
      <c r="DY15" s="70"/>
      <c r="DZ15" s="70"/>
      <c r="EA15" s="70"/>
      <c r="EB15" s="70"/>
      <c r="EC15" s="70"/>
      <c r="ED15" s="70"/>
      <c r="EE15" s="70"/>
      <c r="EF15" s="70"/>
      <c r="EG15" s="70"/>
      <c r="EH15" s="71"/>
    </row>
    <row r="16" spans="1:140" s="5" customFormat="1" ht="30" customHeight="1" x14ac:dyDescent="0.2">
      <c r="A16" s="47" t="s">
        <v>16</v>
      </c>
      <c r="B16" s="48"/>
      <c r="C16" s="48"/>
      <c r="D16" s="48"/>
      <c r="E16" s="48"/>
      <c r="F16" s="48"/>
      <c r="G16" s="48"/>
      <c r="H16" s="48"/>
      <c r="I16" s="48"/>
      <c r="J16" s="72" t="s">
        <v>17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27">
        <f>BJ17+BJ18</f>
        <v>0</v>
      </c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73">
        <f>BU17+BU18</f>
        <v>0</v>
      </c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>
        <f>CF17+CF18</f>
        <v>0</v>
      </c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>
        <f>CQ17+CQ18</f>
        <v>0</v>
      </c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>
        <f>DB17+DB18</f>
        <v>0</v>
      </c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>
        <f>DM17+DM18</f>
        <v>0</v>
      </c>
      <c r="DN16" s="73"/>
      <c r="DO16" s="73"/>
      <c r="DP16" s="73"/>
      <c r="DQ16" s="73"/>
      <c r="DR16" s="73"/>
      <c r="DS16" s="73"/>
      <c r="DT16" s="73"/>
      <c r="DU16" s="73"/>
      <c r="DV16" s="73"/>
      <c r="DW16" s="77"/>
      <c r="DX16" s="69">
        <f t="shared" ref="DX16:DX35" si="4">BU16+CF16+CQ16+DB16+DM16</f>
        <v>0</v>
      </c>
      <c r="DY16" s="70"/>
      <c r="DZ16" s="70"/>
      <c r="EA16" s="70"/>
      <c r="EB16" s="70"/>
      <c r="EC16" s="70"/>
      <c r="ED16" s="70"/>
      <c r="EE16" s="70"/>
      <c r="EF16" s="70"/>
      <c r="EG16" s="70"/>
      <c r="EH16" s="71"/>
    </row>
    <row r="17" spans="1:178" s="5" customFormat="1" ht="30" customHeight="1" x14ac:dyDescent="0.2">
      <c r="A17" s="103" t="s">
        <v>18</v>
      </c>
      <c r="B17" s="104"/>
      <c r="C17" s="104"/>
      <c r="D17" s="104"/>
      <c r="E17" s="104"/>
      <c r="F17" s="104"/>
      <c r="G17" s="104"/>
      <c r="H17" s="104"/>
      <c r="I17" s="104"/>
      <c r="J17" s="105" t="s">
        <v>19</v>
      </c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1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  <c r="BX17" s="102"/>
      <c r="BY17" s="102"/>
      <c r="BZ17" s="102"/>
      <c r="CA17" s="102"/>
      <c r="CB17" s="102"/>
      <c r="CC17" s="102"/>
      <c r="CD17" s="102"/>
      <c r="CE17" s="102"/>
      <c r="CF17" s="102"/>
      <c r="CG17" s="102"/>
      <c r="CH17" s="102"/>
      <c r="CI17" s="102"/>
      <c r="CJ17" s="102"/>
      <c r="CK17" s="102"/>
      <c r="CL17" s="102"/>
      <c r="CM17" s="102"/>
      <c r="CN17" s="102"/>
      <c r="CO17" s="102"/>
      <c r="CP17" s="102"/>
      <c r="CQ17" s="102"/>
      <c r="CR17" s="102"/>
      <c r="CS17" s="102"/>
      <c r="CT17" s="102"/>
      <c r="CU17" s="102"/>
      <c r="CV17" s="102"/>
      <c r="CW17" s="102"/>
      <c r="CX17" s="102"/>
      <c r="CY17" s="102"/>
      <c r="CZ17" s="102"/>
      <c r="DA17" s="102"/>
      <c r="DB17" s="102"/>
      <c r="DC17" s="102"/>
      <c r="DD17" s="102"/>
      <c r="DE17" s="102"/>
      <c r="DF17" s="102"/>
      <c r="DG17" s="102"/>
      <c r="DH17" s="102"/>
      <c r="DI17" s="102"/>
      <c r="DJ17" s="102"/>
      <c r="DK17" s="102"/>
      <c r="DL17" s="102"/>
      <c r="DM17" s="102"/>
      <c r="DN17" s="102"/>
      <c r="DO17" s="102"/>
      <c r="DP17" s="102"/>
      <c r="DQ17" s="102"/>
      <c r="DR17" s="102"/>
      <c r="DS17" s="102"/>
      <c r="DT17" s="102"/>
      <c r="DU17" s="102"/>
      <c r="DV17" s="102"/>
      <c r="DW17" s="107"/>
      <c r="DX17" s="108">
        <f t="shared" si="4"/>
        <v>0</v>
      </c>
      <c r="DY17" s="109"/>
      <c r="DZ17" s="109"/>
      <c r="EA17" s="109"/>
      <c r="EB17" s="109"/>
      <c r="EC17" s="109"/>
      <c r="ED17" s="109"/>
      <c r="EE17" s="109"/>
      <c r="EF17" s="109"/>
      <c r="EG17" s="109"/>
      <c r="EH17" s="110"/>
      <c r="EI17" s="17"/>
      <c r="EJ17" s="17"/>
      <c r="EK17" s="17"/>
      <c r="FV17" s="5" t="s">
        <v>72</v>
      </c>
    </row>
    <row r="18" spans="1:178" s="5" customFormat="1" ht="30" customHeight="1" x14ac:dyDescent="0.2">
      <c r="A18" s="47" t="s">
        <v>20</v>
      </c>
      <c r="B18" s="48"/>
      <c r="C18" s="48"/>
      <c r="D18" s="48"/>
      <c r="E18" s="48"/>
      <c r="F18" s="48"/>
      <c r="G18" s="48"/>
      <c r="H18" s="48"/>
      <c r="I18" s="48"/>
      <c r="J18" s="72" t="s">
        <v>21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27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7"/>
      <c r="DX18" s="69">
        <f t="shared" si="4"/>
        <v>0</v>
      </c>
      <c r="DY18" s="70"/>
      <c r="DZ18" s="70"/>
      <c r="EA18" s="70"/>
      <c r="EB18" s="70"/>
      <c r="EC18" s="70"/>
      <c r="ED18" s="70"/>
      <c r="EE18" s="70"/>
      <c r="EF18" s="70"/>
      <c r="EG18" s="70"/>
      <c r="EH18" s="71"/>
    </row>
    <row r="19" spans="1:178" s="5" customFormat="1" ht="15.6" customHeight="1" x14ac:dyDescent="0.2">
      <c r="A19" s="47" t="s">
        <v>22</v>
      </c>
      <c r="B19" s="48"/>
      <c r="C19" s="48"/>
      <c r="D19" s="48"/>
      <c r="E19" s="48"/>
      <c r="F19" s="48"/>
      <c r="G19" s="48"/>
      <c r="H19" s="48"/>
      <c r="I19" s="48"/>
      <c r="J19" s="72" t="s">
        <v>75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27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73">
        <f>33.099</f>
        <v>33.098999999999997</v>
      </c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  <c r="CQ19" s="102">
        <f>84.648+14.136</f>
        <v>98.783999999999992</v>
      </c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73">
        <v>84.647999999999996</v>
      </c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>
        <v>84.647999999999996</v>
      </c>
      <c r="DN19" s="73"/>
      <c r="DO19" s="73"/>
      <c r="DP19" s="73"/>
      <c r="DQ19" s="73"/>
      <c r="DR19" s="73"/>
      <c r="DS19" s="73"/>
      <c r="DT19" s="73"/>
      <c r="DU19" s="73"/>
      <c r="DV19" s="73"/>
      <c r="DW19" s="77"/>
      <c r="DX19" s="69">
        <f>BU19+CF19+CQ19+DB19+DM19</f>
        <v>301.17899999999997</v>
      </c>
      <c r="DY19" s="70"/>
      <c r="DZ19" s="70"/>
      <c r="EA19" s="70"/>
      <c r="EB19" s="70"/>
      <c r="EC19" s="70"/>
      <c r="ED19" s="70"/>
      <c r="EE19" s="70"/>
      <c r="EF19" s="70"/>
      <c r="EG19" s="70"/>
      <c r="EH19" s="71"/>
    </row>
    <row r="20" spans="1:178" s="5" customFormat="1" ht="15.6" customHeight="1" x14ac:dyDescent="0.2">
      <c r="A20" s="47" t="s">
        <v>23</v>
      </c>
      <c r="B20" s="48"/>
      <c r="C20" s="48"/>
      <c r="D20" s="48"/>
      <c r="E20" s="48"/>
      <c r="F20" s="48"/>
      <c r="G20" s="48"/>
      <c r="H20" s="48"/>
      <c r="I20" s="48"/>
      <c r="J20" s="72" t="s">
        <v>24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27">
        <f>BJ21+BJ22+BJ23</f>
        <v>251.05099999999999</v>
      </c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>
        <f>BU21+BU22+BU23</f>
        <v>300.18736999999999</v>
      </c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>
        <f>CF21+CF22+CF23</f>
        <v>379.77499999999998</v>
      </c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73">
        <f>CQ21+CQ22+CQ23</f>
        <v>396.673</v>
      </c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28">
        <f>DB21+DB22+DB23</f>
        <v>414.26600000000002</v>
      </c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>
        <f>DM21+DM22+DM23</f>
        <v>446.34399999999999</v>
      </c>
      <c r="DN20" s="28"/>
      <c r="DO20" s="28"/>
      <c r="DP20" s="28"/>
      <c r="DQ20" s="28"/>
      <c r="DR20" s="28"/>
      <c r="DS20" s="28"/>
      <c r="DT20" s="28"/>
      <c r="DU20" s="28"/>
      <c r="DV20" s="28"/>
      <c r="DW20" s="68"/>
      <c r="DX20" s="69">
        <f>BU20+CF20+CQ20+DB20+DM20+BJ20</f>
        <v>2188.29637</v>
      </c>
      <c r="DY20" s="70"/>
      <c r="DZ20" s="70"/>
      <c r="EA20" s="70"/>
      <c r="EB20" s="70"/>
      <c r="EC20" s="70"/>
      <c r="ED20" s="70"/>
      <c r="EE20" s="70"/>
      <c r="EF20" s="70"/>
      <c r="EG20" s="70"/>
      <c r="EH20" s="71"/>
    </row>
    <row r="21" spans="1:178" s="5" customFormat="1" ht="15.6" customHeight="1" x14ac:dyDescent="0.2">
      <c r="A21" s="47" t="s">
        <v>25</v>
      </c>
      <c r="B21" s="48"/>
      <c r="C21" s="48"/>
      <c r="D21" s="48"/>
      <c r="E21" s="48"/>
      <c r="F21" s="48"/>
      <c r="G21" s="48"/>
      <c r="H21" s="48"/>
      <c r="I21" s="48"/>
      <c r="J21" s="72" t="s">
        <v>26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27">
        <f>354.051-103</f>
        <v>251.05099999999999</v>
      </c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>
        <f>399.18737-99</f>
        <v>300.18736999999999</v>
      </c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>
        <f>379.775-47.8*0</f>
        <v>379.77499999999998</v>
      </c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73">
        <f>396.673-47.8*0</f>
        <v>396.673</v>
      </c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28">
        <f>414.266-47.7*0</f>
        <v>414.26600000000002</v>
      </c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>
        <f>446.344-47.7*0</f>
        <v>446.34399999999999</v>
      </c>
      <c r="DN21" s="28"/>
      <c r="DO21" s="28"/>
      <c r="DP21" s="28"/>
      <c r="DQ21" s="28"/>
      <c r="DR21" s="28"/>
      <c r="DS21" s="28"/>
      <c r="DT21" s="28"/>
      <c r="DU21" s="28"/>
      <c r="DV21" s="28"/>
      <c r="DW21" s="68"/>
      <c r="DX21" s="69">
        <f>BU21+CF21+CQ21+DB21+DM21+BJ21</f>
        <v>2188.29637</v>
      </c>
      <c r="DY21" s="70"/>
      <c r="DZ21" s="70"/>
      <c r="EA21" s="70"/>
      <c r="EB21" s="70"/>
      <c r="EC21" s="70"/>
      <c r="ED21" s="70"/>
      <c r="EE21" s="70"/>
      <c r="EF21" s="70"/>
      <c r="EG21" s="70"/>
      <c r="EH21" s="71"/>
    </row>
    <row r="22" spans="1:178" s="5" customFormat="1" ht="15.6" customHeight="1" x14ac:dyDescent="0.2">
      <c r="A22" s="47" t="s">
        <v>27</v>
      </c>
      <c r="B22" s="48"/>
      <c r="C22" s="48"/>
      <c r="D22" s="48"/>
      <c r="E22" s="48"/>
      <c r="F22" s="48"/>
      <c r="G22" s="48"/>
      <c r="H22" s="48"/>
      <c r="I22" s="48"/>
      <c r="J22" s="72" t="s">
        <v>28</v>
      </c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27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68"/>
      <c r="DX22" s="69">
        <f t="shared" si="4"/>
        <v>0</v>
      </c>
      <c r="DY22" s="70"/>
      <c r="DZ22" s="70"/>
      <c r="EA22" s="70"/>
      <c r="EB22" s="70"/>
      <c r="EC22" s="70"/>
      <c r="ED22" s="70"/>
      <c r="EE22" s="70"/>
      <c r="EF22" s="70"/>
      <c r="EG22" s="70"/>
      <c r="EH22" s="71"/>
    </row>
    <row r="23" spans="1:178" s="5" customFormat="1" ht="30" customHeight="1" x14ac:dyDescent="0.2">
      <c r="A23" s="47" t="s">
        <v>29</v>
      </c>
      <c r="B23" s="48"/>
      <c r="C23" s="48"/>
      <c r="D23" s="48"/>
      <c r="E23" s="48"/>
      <c r="F23" s="48"/>
      <c r="G23" s="48"/>
      <c r="H23" s="48"/>
      <c r="I23" s="48"/>
      <c r="J23" s="72" t="s">
        <v>30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27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68"/>
      <c r="DX23" s="69">
        <f t="shared" si="4"/>
        <v>0</v>
      </c>
      <c r="DY23" s="70"/>
      <c r="DZ23" s="70"/>
      <c r="EA23" s="70"/>
      <c r="EB23" s="70"/>
      <c r="EC23" s="70"/>
      <c r="ED23" s="70"/>
      <c r="EE23" s="70"/>
      <c r="EF23" s="70"/>
      <c r="EG23" s="70"/>
      <c r="EH23" s="71"/>
    </row>
    <row r="24" spans="1:178" s="5" customFormat="1" ht="15.6" customHeight="1" x14ac:dyDescent="0.2">
      <c r="A24" s="47" t="s">
        <v>31</v>
      </c>
      <c r="B24" s="48"/>
      <c r="C24" s="48"/>
      <c r="D24" s="48"/>
      <c r="E24" s="48"/>
      <c r="F24" s="48"/>
      <c r="G24" s="48"/>
      <c r="H24" s="48"/>
      <c r="I24" s="48"/>
      <c r="J24" s="72" t="s">
        <v>32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27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68"/>
      <c r="DX24" s="69">
        <f t="shared" si="4"/>
        <v>0</v>
      </c>
      <c r="DY24" s="70"/>
      <c r="DZ24" s="70"/>
      <c r="EA24" s="70"/>
      <c r="EB24" s="70"/>
      <c r="EC24" s="70"/>
      <c r="ED24" s="70"/>
      <c r="EE24" s="70"/>
      <c r="EF24" s="70"/>
      <c r="EG24" s="70"/>
      <c r="EH24" s="71"/>
    </row>
    <row r="25" spans="1:178" s="5" customFormat="1" ht="15.6" customHeight="1" x14ac:dyDescent="0.2">
      <c r="A25" s="47" t="s">
        <v>33</v>
      </c>
      <c r="B25" s="48"/>
      <c r="C25" s="48"/>
      <c r="D25" s="48"/>
      <c r="E25" s="48"/>
      <c r="F25" s="48"/>
      <c r="G25" s="48"/>
      <c r="H25" s="48"/>
      <c r="I25" s="48"/>
      <c r="J25" s="72" t="s">
        <v>34</v>
      </c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27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68"/>
      <c r="DX25" s="69">
        <f t="shared" si="4"/>
        <v>0</v>
      </c>
      <c r="DY25" s="70"/>
      <c r="DZ25" s="70"/>
      <c r="EA25" s="70"/>
      <c r="EB25" s="70"/>
      <c r="EC25" s="70"/>
      <c r="ED25" s="70"/>
      <c r="EE25" s="70"/>
      <c r="EF25" s="70"/>
      <c r="EG25" s="70"/>
      <c r="EH25" s="71"/>
    </row>
    <row r="26" spans="1:178" s="5" customFormat="1" ht="15.6" customHeight="1" x14ac:dyDescent="0.2">
      <c r="A26" s="47" t="s">
        <v>35</v>
      </c>
      <c r="B26" s="48"/>
      <c r="C26" s="48"/>
      <c r="D26" s="48"/>
      <c r="E26" s="48"/>
      <c r="F26" s="48"/>
      <c r="G26" s="48"/>
      <c r="H26" s="48"/>
      <c r="I26" s="48"/>
      <c r="J26" s="72" t="s">
        <v>36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27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68"/>
      <c r="DX26" s="69">
        <f t="shared" si="4"/>
        <v>0</v>
      </c>
      <c r="DY26" s="70"/>
      <c r="DZ26" s="70"/>
      <c r="EA26" s="70"/>
      <c r="EB26" s="70"/>
      <c r="EC26" s="70"/>
      <c r="ED26" s="70"/>
      <c r="EE26" s="70"/>
      <c r="EF26" s="70"/>
      <c r="EG26" s="70"/>
      <c r="EH26" s="71"/>
    </row>
    <row r="27" spans="1:178" s="5" customFormat="1" ht="30" customHeight="1" x14ac:dyDescent="0.2">
      <c r="A27" s="47" t="s">
        <v>37</v>
      </c>
      <c r="B27" s="48"/>
      <c r="C27" s="48"/>
      <c r="D27" s="48"/>
      <c r="E27" s="48"/>
      <c r="F27" s="48"/>
      <c r="G27" s="48"/>
      <c r="H27" s="48"/>
      <c r="I27" s="48"/>
      <c r="J27" s="72" t="s">
        <v>38</v>
      </c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27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68"/>
      <c r="DX27" s="69">
        <f t="shared" si="4"/>
        <v>0</v>
      </c>
      <c r="DY27" s="70"/>
      <c r="DZ27" s="70"/>
      <c r="EA27" s="70"/>
      <c r="EB27" s="70"/>
      <c r="EC27" s="70"/>
      <c r="ED27" s="70"/>
      <c r="EE27" s="70"/>
      <c r="EF27" s="70"/>
      <c r="EG27" s="70"/>
      <c r="EH27" s="71"/>
    </row>
    <row r="28" spans="1:178" s="5" customFormat="1" ht="15.6" customHeight="1" x14ac:dyDescent="0.2">
      <c r="A28" s="47" t="s">
        <v>39</v>
      </c>
      <c r="B28" s="48"/>
      <c r="C28" s="48"/>
      <c r="D28" s="48"/>
      <c r="E28" s="48"/>
      <c r="F28" s="48"/>
      <c r="G28" s="48"/>
      <c r="H28" s="48"/>
      <c r="I28" s="48"/>
      <c r="J28" s="72" t="s">
        <v>40</v>
      </c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27">
        <f>SUM(BJ29:BT35)</f>
        <v>0</v>
      </c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>
        <f t="shared" ref="BU28" si="5">SUM(BU29:CE35)</f>
        <v>268.08</v>
      </c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>
        <f t="shared" ref="CF28" si="6">SUM(CF29:CP35)</f>
        <v>0</v>
      </c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>
        <f t="shared" ref="CQ28" si="7">SUM(CQ29:DA35)</f>
        <v>0</v>
      </c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>
        <f t="shared" ref="DB28" si="8">SUM(DB29:DL35)</f>
        <v>0</v>
      </c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>
        <f t="shared" ref="DM28" si="9">SUM(DM29:DW35)</f>
        <v>0</v>
      </c>
      <c r="DN28" s="28"/>
      <c r="DO28" s="28"/>
      <c r="DP28" s="28"/>
      <c r="DQ28" s="28"/>
      <c r="DR28" s="28"/>
      <c r="DS28" s="28"/>
      <c r="DT28" s="28"/>
      <c r="DU28" s="28"/>
      <c r="DV28" s="28"/>
      <c r="DW28" s="68"/>
      <c r="DX28" s="75">
        <f>SUM(DX29:EH35)</f>
        <v>268.08</v>
      </c>
      <c r="DY28" s="75"/>
      <c r="DZ28" s="75"/>
      <c r="EA28" s="75"/>
      <c r="EB28" s="75"/>
      <c r="EC28" s="75"/>
      <c r="ED28" s="75"/>
      <c r="EE28" s="75"/>
      <c r="EF28" s="75"/>
      <c r="EG28" s="75"/>
      <c r="EH28" s="76"/>
    </row>
    <row r="29" spans="1:178" s="5" customFormat="1" ht="15.6" customHeight="1" x14ac:dyDescent="0.2">
      <c r="A29" s="47" t="s">
        <v>41</v>
      </c>
      <c r="B29" s="48"/>
      <c r="C29" s="48"/>
      <c r="D29" s="48"/>
      <c r="E29" s="48"/>
      <c r="F29" s="48"/>
      <c r="G29" s="48"/>
      <c r="H29" s="48"/>
      <c r="I29" s="48"/>
      <c r="J29" s="72" t="s">
        <v>42</v>
      </c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101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>
        <f>221.082+32.862+14.136</f>
        <v>268.08</v>
      </c>
      <c r="BV29" s="102"/>
      <c r="BW29" s="102"/>
      <c r="BX29" s="102"/>
      <c r="BY29" s="102"/>
      <c r="BZ29" s="102"/>
      <c r="CA29" s="102"/>
      <c r="CB29" s="102"/>
      <c r="CC29" s="102"/>
      <c r="CD29" s="102"/>
      <c r="CE29" s="102"/>
      <c r="CF29" s="28">
        <f>32.862*0</f>
        <v>0</v>
      </c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68"/>
      <c r="DX29" s="69">
        <f>BU29+CF29+CQ29+DB29+DM29+BJ29</f>
        <v>268.08</v>
      </c>
      <c r="DY29" s="70"/>
      <c r="DZ29" s="70"/>
      <c r="EA29" s="70"/>
      <c r="EB29" s="70"/>
      <c r="EC29" s="70"/>
      <c r="ED29" s="70"/>
      <c r="EE29" s="70"/>
      <c r="EF29" s="70"/>
      <c r="EG29" s="70"/>
      <c r="EH29" s="71"/>
    </row>
    <row r="30" spans="1:178" s="5" customFormat="1" ht="15.6" customHeight="1" x14ac:dyDescent="0.2">
      <c r="A30" s="47" t="s">
        <v>43</v>
      </c>
      <c r="B30" s="48"/>
      <c r="C30" s="48"/>
      <c r="D30" s="48"/>
      <c r="E30" s="48"/>
      <c r="F30" s="48"/>
      <c r="G30" s="48"/>
      <c r="H30" s="48"/>
      <c r="I30" s="48"/>
      <c r="J30" s="72" t="s">
        <v>44</v>
      </c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27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68"/>
      <c r="DX30" s="69">
        <f t="shared" si="4"/>
        <v>0</v>
      </c>
      <c r="DY30" s="70"/>
      <c r="DZ30" s="70"/>
      <c r="EA30" s="70"/>
      <c r="EB30" s="70"/>
      <c r="EC30" s="70"/>
      <c r="ED30" s="70"/>
      <c r="EE30" s="70"/>
      <c r="EF30" s="70"/>
      <c r="EG30" s="70"/>
      <c r="EH30" s="71"/>
    </row>
    <row r="31" spans="1:178" s="5" customFormat="1" ht="15.6" customHeight="1" x14ac:dyDescent="0.2">
      <c r="A31" s="47" t="s">
        <v>45</v>
      </c>
      <c r="B31" s="48"/>
      <c r="C31" s="48"/>
      <c r="D31" s="48"/>
      <c r="E31" s="48"/>
      <c r="F31" s="48"/>
      <c r="G31" s="48"/>
      <c r="H31" s="48"/>
      <c r="I31" s="48"/>
      <c r="J31" s="72" t="s">
        <v>46</v>
      </c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27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68"/>
      <c r="DX31" s="69">
        <f t="shared" si="4"/>
        <v>0</v>
      </c>
      <c r="DY31" s="70"/>
      <c r="DZ31" s="70"/>
      <c r="EA31" s="70"/>
      <c r="EB31" s="70"/>
      <c r="EC31" s="70"/>
      <c r="ED31" s="70"/>
      <c r="EE31" s="70"/>
      <c r="EF31" s="70"/>
      <c r="EG31" s="70"/>
      <c r="EH31" s="71"/>
    </row>
    <row r="32" spans="1:178" s="5" customFormat="1" ht="15.6" customHeight="1" x14ac:dyDescent="0.2">
      <c r="A32" s="47" t="s">
        <v>47</v>
      </c>
      <c r="B32" s="48"/>
      <c r="C32" s="48"/>
      <c r="D32" s="48"/>
      <c r="E32" s="48"/>
      <c r="F32" s="48"/>
      <c r="G32" s="48"/>
      <c r="H32" s="48"/>
      <c r="I32" s="48"/>
      <c r="J32" s="72" t="s">
        <v>48</v>
      </c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27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68"/>
      <c r="DX32" s="69">
        <f t="shared" si="4"/>
        <v>0</v>
      </c>
      <c r="DY32" s="70"/>
      <c r="DZ32" s="70"/>
      <c r="EA32" s="70"/>
      <c r="EB32" s="70"/>
      <c r="EC32" s="70"/>
      <c r="ED32" s="70"/>
      <c r="EE32" s="70"/>
      <c r="EF32" s="70"/>
      <c r="EG32" s="70"/>
      <c r="EH32" s="71"/>
    </row>
    <row r="33" spans="1:140" s="5" customFormat="1" ht="15.6" customHeight="1" x14ac:dyDescent="0.2">
      <c r="A33" s="47" t="s">
        <v>49</v>
      </c>
      <c r="B33" s="48"/>
      <c r="C33" s="48"/>
      <c r="D33" s="48"/>
      <c r="E33" s="48"/>
      <c r="F33" s="48"/>
      <c r="G33" s="48"/>
      <c r="H33" s="48"/>
      <c r="I33" s="48"/>
      <c r="J33" s="72" t="s">
        <v>50</v>
      </c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27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68"/>
      <c r="DX33" s="69">
        <f t="shared" si="4"/>
        <v>0</v>
      </c>
      <c r="DY33" s="70"/>
      <c r="DZ33" s="70"/>
      <c r="EA33" s="70"/>
      <c r="EB33" s="70"/>
      <c r="EC33" s="70"/>
      <c r="ED33" s="70"/>
      <c r="EE33" s="70"/>
      <c r="EF33" s="70"/>
      <c r="EG33" s="70"/>
      <c r="EH33" s="71"/>
    </row>
    <row r="34" spans="1:140" s="5" customFormat="1" ht="15.6" customHeight="1" x14ac:dyDescent="0.2">
      <c r="A34" s="47" t="s">
        <v>51</v>
      </c>
      <c r="B34" s="48"/>
      <c r="C34" s="48"/>
      <c r="D34" s="48"/>
      <c r="E34" s="48"/>
      <c r="F34" s="48"/>
      <c r="G34" s="48"/>
      <c r="H34" s="48"/>
      <c r="I34" s="48"/>
      <c r="J34" s="72" t="s">
        <v>52</v>
      </c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27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68"/>
      <c r="DX34" s="69">
        <f t="shared" si="4"/>
        <v>0</v>
      </c>
      <c r="DY34" s="70"/>
      <c r="DZ34" s="70"/>
      <c r="EA34" s="70"/>
      <c r="EB34" s="70"/>
      <c r="EC34" s="70"/>
      <c r="ED34" s="70"/>
      <c r="EE34" s="70"/>
      <c r="EF34" s="70"/>
      <c r="EG34" s="70"/>
      <c r="EH34" s="71"/>
    </row>
    <row r="35" spans="1:140" s="5" customFormat="1" ht="15.6" customHeight="1" thickBot="1" x14ac:dyDescent="0.25">
      <c r="A35" s="40" t="s">
        <v>53</v>
      </c>
      <c r="B35" s="41"/>
      <c r="C35" s="41"/>
      <c r="D35" s="41"/>
      <c r="E35" s="41"/>
      <c r="F35" s="41"/>
      <c r="G35" s="41"/>
      <c r="H35" s="41"/>
      <c r="I35" s="41"/>
      <c r="J35" s="66" t="s">
        <v>54</v>
      </c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29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55"/>
      <c r="DX35" s="56">
        <f t="shared" si="4"/>
        <v>0</v>
      </c>
      <c r="DY35" s="57"/>
      <c r="DZ35" s="57"/>
      <c r="EA35" s="57"/>
      <c r="EB35" s="57"/>
      <c r="EC35" s="57"/>
      <c r="ED35" s="57"/>
      <c r="EE35" s="57"/>
      <c r="EF35" s="57"/>
      <c r="EG35" s="57"/>
      <c r="EH35" s="58"/>
      <c r="EJ35" s="12"/>
    </row>
    <row r="36" spans="1:140" s="6" customFormat="1" ht="15.6" customHeight="1" x14ac:dyDescent="0.2">
      <c r="A36" s="59"/>
      <c r="B36" s="60"/>
      <c r="C36" s="60"/>
      <c r="D36" s="60"/>
      <c r="E36" s="60"/>
      <c r="F36" s="60"/>
      <c r="G36" s="60"/>
      <c r="H36" s="60"/>
      <c r="I36" s="61"/>
      <c r="J36" s="62" t="s">
        <v>55</v>
      </c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18">
        <f>BJ12+BJ28</f>
        <v>396.5</v>
      </c>
      <c r="BK36" s="19"/>
      <c r="BL36" s="19"/>
      <c r="BM36" s="19"/>
      <c r="BN36" s="19"/>
      <c r="BO36" s="19"/>
      <c r="BP36" s="19"/>
      <c r="BQ36" s="19"/>
      <c r="BR36" s="19"/>
      <c r="BS36" s="19"/>
      <c r="BT36" s="20"/>
      <c r="BU36" s="64">
        <f>BU12+BU28</f>
        <v>800.67936999999984</v>
      </c>
      <c r="BV36" s="19"/>
      <c r="BW36" s="19"/>
      <c r="BX36" s="19"/>
      <c r="BY36" s="19"/>
      <c r="BZ36" s="19"/>
      <c r="CA36" s="19"/>
      <c r="CB36" s="19"/>
      <c r="CC36" s="19"/>
      <c r="CD36" s="19"/>
      <c r="CE36" s="20"/>
      <c r="CF36" s="64">
        <f>CF12+CF28</f>
        <v>485.10399999999998</v>
      </c>
      <c r="CG36" s="19"/>
      <c r="CH36" s="19"/>
      <c r="CI36" s="19"/>
      <c r="CJ36" s="19"/>
      <c r="CK36" s="19"/>
      <c r="CL36" s="19"/>
      <c r="CM36" s="19"/>
      <c r="CN36" s="19"/>
      <c r="CO36" s="19"/>
      <c r="CP36" s="20"/>
      <c r="CQ36" s="64">
        <f>CQ12+CQ28</f>
        <v>606.05200000000002</v>
      </c>
      <c r="CR36" s="19"/>
      <c r="CS36" s="19"/>
      <c r="CT36" s="19"/>
      <c r="CU36" s="19"/>
      <c r="CV36" s="19"/>
      <c r="CW36" s="19"/>
      <c r="CX36" s="19"/>
      <c r="CY36" s="19"/>
      <c r="CZ36" s="19"/>
      <c r="DA36" s="20"/>
      <c r="DB36" s="64">
        <f>DB12+DB28</f>
        <v>615.03899999999999</v>
      </c>
      <c r="DC36" s="19"/>
      <c r="DD36" s="19"/>
      <c r="DE36" s="19"/>
      <c r="DF36" s="19"/>
      <c r="DG36" s="19"/>
      <c r="DH36" s="19"/>
      <c r="DI36" s="19"/>
      <c r="DJ36" s="19"/>
      <c r="DK36" s="19"/>
      <c r="DL36" s="20"/>
      <c r="DM36" s="64">
        <f>DM12+DM28</f>
        <v>652.923</v>
      </c>
      <c r="DN36" s="19"/>
      <c r="DO36" s="19"/>
      <c r="DP36" s="19"/>
      <c r="DQ36" s="19"/>
      <c r="DR36" s="19"/>
      <c r="DS36" s="19"/>
      <c r="DT36" s="19"/>
      <c r="DU36" s="19"/>
      <c r="DV36" s="19"/>
      <c r="DW36" s="20"/>
      <c r="DX36" s="19">
        <f>DX12+DX28</f>
        <v>3556.2973699999998</v>
      </c>
      <c r="DY36" s="19"/>
      <c r="DZ36" s="19"/>
      <c r="EA36" s="19"/>
      <c r="EB36" s="19"/>
      <c r="EC36" s="19"/>
      <c r="ED36" s="19"/>
      <c r="EE36" s="19"/>
      <c r="EF36" s="19"/>
      <c r="EG36" s="19"/>
      <c r="EH36" s="65"/>
      <c r="EJ36" s="13"/>
    </row>
    <row r="37" spans="1:140" s="5" customFormat="1" ht="15.6" customHeight="1" x14ac:dyDescent="0.2">
      <c r="A37" s="47"/>
      <c r="B37" s="48"/>
      <c r="C37" s="48"/>
      <c r="D37" s="48"/>
      <c r="E37" s="48"/>
      <c r="F37" s="48"/>
      <c r="G37" s="48"/>
      <c r="H37" s="48"/>
      <c r="I37" s="49"/>
      <c r="J37" s="53" t="s">
        <v>56</v>
      </c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21"/>
      <c r="BK37" s="22"/>
      <c r="BL37" s="22"/>
      <c r="BM37" s="22"/>
      <c r="BN37" s="22"/>
      <c r="BO37" s="22"/>
      <c r="BP37" s="22"/>
      <c r="BQ37" s="22"/>
      <c r="BR37" s="22"/>
      <c r="BS37" s="22"/>
      <c r="BT37" s="23"/>
      <c r="BU37" s="45"/>
      <c r="BV37" s="22"/>
      <c r="BW37" s="22"/>
      <c r="BX37" s="22"/>
      <c r="BY37" s="22"/>
      <c r="BZ37" s="22"/>
      <c r="CA37" s="22"/>
      <c r="CB37" s="22"/>
      <c r="CC37" s="22"/>
      <c r="CD37" s="22"/>
      <c r="CE37" s="23"/>
      <c r="CF37" s="45"/>
      <c r="CG37" s="22"/>
      <c r="CH37" s="22"/>
      <c r="CI37" s="22"/>
      <c r="CJ37" s="22"/>
      <c r="CK37" s="22"/>
      <c r="CL37" s="22"/>
      <c r="CM37" s="22"/>
      <c r="CN37" s="22"/>
      <c r="CO37" s="22"/>
      <c r="CP37" s="23"/>
      <c r="CQ37" s="45"/>
      <c r="CR37" s="22"/>
      <c r="CS37" s="22"/>
      <c r="CT37" s="22"/>
      <c r="CU37" s="22"/>
      <c r="CV37" s="22"/>
      <c r="CW37" s="22"/>
      <c r="CX37" s="22"/>
      <c r="CY37" s="22"/>
      <c r="CZ37" s="22"/>
      <c r="DA37" s="23"/>
      <c r="DB37" s="45"/>
      <c r="DC37" s="22"/>
      <c r="DD37" s="22"/>
      <c r="DE37" s="22"/>
      <c r="DF37" s="22"/>
      <c r="DG37" s="22"/>
      <c r="DH37" s="22"/>
      <c r="DI37" s="22"/>
      <c r="DJ37" s="22"/>
      <c r="DK37" s="22"/>
      <c r="DL37" s="23"/>
      <c r="DM37" s="45"/>
      <c r="DN37" s="22"/>
      <c r="DO37" s="22"/>
      <c r="DP37" s="22"/>
      <c r="DQ37" s="22"/>
      <c r="DR37" s="22"/>
      <c r="DS37" s="22"/>
      <c r="DT37" s="22"/>
      <c r="DU37" s="22"/>
      <c r="DV37" s="22"/>
      <c r="DW37" s="23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46"/>
    </row>
    <row r="38" spans="1:140" s="5" customFormat="1" ht="15.6" customHeight="1" x14ac:dyDescent="0.2">
      <c r="A38" s="47"/>
      <c r="B38" s="48"/>
      <c r="C38" s="48"/>
      <c r="D38" s="48"/>
      <c r="E38" s="48"/>
      <c r="F38" s="48"/>
      <c r="G38" s="48"/>
      <c r="H38" s="48"/>
      <c r="I38" s="49"/>
      <c r="J38" s="50" t="s">
        <v>57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21"/>
      <c r="BK38" s="22"/>
      <c r="BL38" s="22"/>
      <c r="BM38" s="22"/>
      <c r="BN38" s="22"/>
      <c r="BO38" s="22"/>
      <c r="BP38" s="22"/>
      <c r="BQ38" s="22"/>
      <c r="BR38" s="22"/>
      <c r="BS38" s="22"/>
      <c r="BT38" s="23"/>
      <c r="BU38" s="52"/>
      <c r="BV38" s="22"/>
      <c r="BW38" s="22"/>
      <c r="BX38" s="22"/>
      <c r="BY38" s="22"/>
      <c r="BZ38" s="22"/>
      <c r="CA38" s="22"/>
      <c r="CB38" s="22"/>
      <c r="CC38" s="22"/>
      <c r="CD38" s="22"/>
      <c r="CE38" s="23"/>
      <c r="CF38" s="52"/>
      <c r="CG38" s="22"/>
      <c r="CH38" s="22"/>
      <c r="CI38" s="22"/>
      <c r="CJ38" s="22"/>
      <c r="CK38" s="22"/>
      <c r="CL38" s="22"/>
      <c r="CM38" s="22"/>
      <c r="CN38" s="22"/>
      <c r="CO38" s="22"/>
      <c r="CP38" s="23"/>
      <c r="CQ38" s="52"/>
      <c r="CR38" s="22"/>
      <c r="CS38" s="22"/>
      <c r="CT38" s="22"/>
      <c r="CU38" s="22"/>
      <c r="CV38" s="22"/>
      <c r="CW38" s="22"/>
      <c r="CX38" s="22"/>
      <c r="CY38" s="22"/>
      <c r="CZ38" s="22"/>
      <c r="DA38" s="23"/>
      <c r="DB38" s="52"/>
      <c r="DC38" s="22"/>
      <c r="DD38" s="22"/>
      <c r="DE38" s="22"/>
      <c r="DF38" s="22"/>
      <c r="DG38" s="22"/>
      <c r="DH38" s="22"/>
      <c r="DI38" s="22"/>
      <c r="DJ38" s="22"/>
      <c r="DK38" s="22"/>
      <c r="DL38" s="23"/>
      <c r="DM38" s="52"/>
      <c r="DN38" s="22"/>
      <c r="DO38" s="22"/>
      <c r="DP38" s="22"/>
      <c r="DQ38" s="22"/>
      <c r="DR38" s="22"/>
      <c r="DS38" s="22"/>
      <c r="DT38" s="22"/>
      <c r="DU38" s="22"/>
      <c r="DV38" s="22"/>
      <c r="DW38" s="23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46"/>
    </row>
    <row r="39" spans="1:140" s="5" customFormat="1" ht="15.6" customHeight="1" thickBot="1" x14ac:dyDescent="0.25">
      <c r="A39" s="40"/>
      <c r="B39" s="41"/>
      <c r="C39" s="41"/>
      <c r="D39" s="41"/>
      <c r="E39" s="41"/>
      <c r="F39" s="41"/>
      <c r="G39" s="41"/>
      <c r="H39" s="41"/>
      <c r="I39" s="42"/>
      <c r="J39" s="43" t="s">
        <v>58</v>
      </c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24"/>
      <c r="BK39" s="25"/>
      <c r="BL39" s="25"/>
      <c r="BM39" s="25"/>
      <c r="BN39" s="25"/>
      <c r="BO39" s="25"/>
      <c r="BP39" s="25"/>
      <c r="BQ39" s="25"/>
      <c r="BR39" s="25"/>
      <c r="BS39" s="25"/>
      <c r="BT39" s="26"/>
      <c r="BU39" s="31"/>
      <c r="BV39" s="25"/>
      <c r="BW39" s="25"/>
      <c r="BX39" s="25"/>
      <c r="BY39" s="25"/>
      <c r="BZ39" s="25"/>
      <c r="CA39" s="25"/>
      <c r="CB39" s="25"/>
      <c r="CC39" s="25"/>
      <c r="CD39" s="25"/>
      <c r="CE39" s="26"/>
      <c r="CF39" s="31"/>
      <c r="CG39" s="25"/>
      <c r="CH39" s="25"/>
      <c r="CI39" s="25"/>
      <c r="CJ39" s="25"/>
      <c r="CK39" s="25"/>
      <c r="CL39" s="25"/>
      <c r="CM39" s="25"/>
      <c r="CN39" s="25"/>
      <c r="CO39" s="25"/>
      <c r="CP39" s="26"/>
      <c r="CQ39" s="31"/>
      <c r="CR39" s="25"/>
      <c r="CS39" s="25"/>
      <c r="CT39" s="25"/>
      <c r="CU39" s="25"/>
      <c r="CV39" s="25"/>
      <c r="CW39" s="25"/>
      <c r="CX39" s="25"/>
      <c r="CY39" s="25"/>
      <c r="CZ39" s="25"/>
      <c r="DA39" s="26"/>
      <c r="DB39" s="31"/>
      <c r="DC39" s="25"/>
      <c r="DD39" s="25"/>
      <c r="DE39" s="25"/>
      <c r="DF39" s="25"/>
      <c r="DG39" s="25"/>
      <c r="DH39" s="25"/>
      <c r="DI39" s="25"/>
      <c r="DJ39" s="25"/>
      <c r="DK39" s="25"/>
      <c r="DL39" s="26"/>
      <c r="DM39" s="31"/>
      <c r="DN39" s="25"/>
      <c r="DO39" s="25"/>
      <c r="DP39" s="25"/>
      <c r="DQ39" s="25"/>
      <c r="DR39" s="25"/>
      <c r="DS39" s="25"/>
      <c r="DT39" s="25"/>
      <c r="DU39" s="25"/>
      <c r="DV39" s="25"/>
      <c r="DW39" s="26"/>
      <c r="DX39" s="32"/>
      <c r="DY39" s="25"/>
      <c r="DZ39" s="25"/>
      <c r="EA39" s="25"/>
      <c r="EB39" s="25"/>
      <c r="EC39" s="25"/>
      <c r="ED39" s="25"/>
      <c r="EE39" s="25"/>
      <c r="EF39" s="25"/>
      <c r="EG39" s="25"/>
      <c r="EH39" s="33"/>
    </row>
    <row r="40" spans="1:140" s="7" customFormat="1" ht="18.75" customHeight="1" x14ac:dyDescent="0.2">
      <c r="G40" s="8" t="s">
        <v>59</v>
      </c>
      <c r="H40" s="7" t="s">
        <v>60</v>
      </c>
    </row>
    <row r="41" spans="1:140" s="7" customFormat="1" ht="11.25" x14ac:dyDescent="0.2">
      <c r="F41" s="8"/>
      <c r="G41" s="8" t="s">
        <v>61</v>
      </c>
      <c r="H41" s="7" t="s">
        <v>62</v>
      </c>
    </row>
    <row r="42" spans="1:140" s="5" customFormat="1" ht="15.6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</row>
    <row r="43" spans="1:140" s="5" customFormat="1" ht="15.6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</row>
    <row r="44" spans="1:140" s="5" customFormat="1" ht="15.6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</row>
    <row r="45" spans="1:140" s="5" customFormat="1" ht="29.25" customHeight="1" x14ac:dyDescent="0.2">
      <c r="A45" s="100" t="s">
        <v>78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  <c r="DQ45" s="100"/>
      <c r="DR45" s="100"/>
      <c r="DS45" s="100"/>
      <c r="DT45" s="100"/>
      <c r="DU45" s="100"/>
      <c r="DV45" s="100"/>
      <c r="DW45" s="100"/>
      <c r="DX45" s="100"/>
      <c r="DY45" s="100"/>
      <c r="DZ45" s="100"/>
      <c r="EA45" s="100"/>
      <c r="EB45" s="100"/>
      <c r="EC45" s="100"/>
      <c r="ED45" s="100"/>
      <c r="EE45" s="100"/>
      <c r="EF45" s="100"/>
      <c r="EG45" s="100"/>
      <c r="EH45" s="100"/>
    </row>
    <row r="46" spans="1:140" s="5" customFormat="1" ht="15.6" customHeight="1" x14ac:dyDescent="0.2">
      <c r="EI46" s="14"/>
      <c r="EJ46" s="14"/>
    </row>
  </sheetData>
  <mergeCells count="274">
    <mergeCell ref="DF8:DG8"/>
    <mergeCell ref="DH8:DJ8"/>
    <mergeCell ref="DK8:DL8"/>
    <mergeCell ref="DM8:DW8"/>
    <mergeCell ref="DX8:DZ8"/>
    <mergeCell ref="EA8:EC8"/>
    <mergeCell ref="CN1:EH1"/>
    <mergeCell ref="A2:EH2"/>
    <mergeCell ref="A3:EH3"/>
    <mergeCell ref="CO5:EH5"/>
    <mergeCell ref="CK6:EH6"/>
    <mergeCell ref="CK7:EH7"/>
    <mergeCell ref="DB11:DL11"/>
    <mergeCell ref="DM11:DW11"/>
    <mergeCell ref="DX11:EH11"/>
    <mergeCell ref="A12:I12"/>
    <mergeCell ref="J12:BI12"/>
    <mergeCell ref="BJ12:BT12"/>
    <mergeCell ref="BU12:CE12"/>
    <mergeCell ref="CF12:CP12"/>
    <mergeCell ref="CQ12:DA12"/>
    <mergeCell ref="DB12:DL12"/>
    <mergeCell ref="A11:I11"/>
    <mergeCell ref="J11:BI11"/>
    <mergeCell ref="BJ11:BT11"/>
    <mergeCell ref="BU11:CE11"/>
    <mergeCell ref="CF11:CP11"/>
    <mergeCell ref="CQ11:DA11"/>
    <mergeCell ref="DM12:DW12"/>
    <mergeCell ref="DX12:EH12"/>
    <mergeCell ref="A13:I13"/>
    <mergeCell ref="J13:BI13"/>
    <mergeCell ref="BJ13:BT13"/>
    <mergeCell ref="BU13:CE13"/>
    <mergeCell ref="CF13:CP13"/>
    <mergeCell ref="CQ13:DA13"/>
    <mergeCell ref="DB13:DL13"/>
    <mergeCell ref="DM13:DW13"/>
    <mergeCell ref="DX13:EH13"/>
    <mergeCell ref="A14:I14"/>
    <mergeCell ref="J14:BI14"/>
    <mergeCell ref="BJ14:BT14"/>
    <mergeCell ref="BU14:CE14"/>
    <mergeCell ref="CF14:CP14"/>
    <mergeCell ref="CQ14:DA14"/>
    <mergeCell ref="DB14:DL14"/>
    <mergeCell ref="DM14:DW14"/>
    <mergeCell ref="DX14:EH14"/>
    <mergeCell ref="DB15:DL15"/>
    <mergeCell ref="DM15:DW15"/>
    <mergeCell ref="DX15:EH15"/>
    <mergeCell ref="A16:I16"/>
    <mergeCell ref="J16:BI16"/>
    <mergeCell ref="BJ16:BT16"/>
    <mergeCell ref="BU16:CE16"/>
    <mergeCell ref="CF16:CP16"/>
    <mergeCell ref="CQ16:DA16"/>
    <mergeCell ref="DB16:DL16"/>
    <mergeCell ref="A15:I15"/>
    <mergeCell ref="J15:BI15"/>
    <mergeCell ref="BJ15:BT15"/>
    <mergeCell ref="BU15:CE15"/>
    <mergeCell ref="CF15:CP15"/>
    <mergeCell ref="CQ15:DA15"/>
    <mergeCell ref="DM16:DW16"/>
    <mergeCell ref="DX16:EH16"/>
    <mergeCell ref="A17:I17"/>
    <mergeCell ref="J17:BI17"/>
    <mergeCell ref="BJ17:BT17"/>
    <mergeCell ref="BU17:CE17"/>
    <mergeCell ref="CF17:CP17"/>
    <mergeCell ref="CQ17:DA17"/>
    <mergeCell ref="DB17:DL17"/>
    <mergeCell ref="DM17:DW17"/>
    <mergeCell ref="DX17:EH17"/>
    <mergeCell ref="A18:I18"/>
    <mergeCell ref="J18:BI18"/>
    <mergeCell ref="BJ18:BT18"/>
    <mergeCell ref="BU18:CE18"/>
    <mergeCell ref="CF18:CP18"/>
    <mergeCell ref="CQ18:DA18"/>
    <mergeCell ref="DB18:DL18"/>
    <mergeCell ref="DM18:DW18"/>
    <mergeCell ref="DX18:EH18"/>
    <mergeCell ref="DB19:DL19"/>
    <mergeCell ref="DM19:DW19"/>
    <mergeCell ref="DX19:EH19"/>
    <mergeCell ref="A20:I20"/>
    <mergeCell ref="J20:BI20"/>
    <mergeCell ref="BJ20:BT20"/>
    <mergeCell ref="BU20:CE20"/>
    <mergeCell ref="CF20:CP20"/>
    <mergeCell ref="CQ20:DA20"/>
    <mergeCell ref="DB20:DL20"/>
    <mergeCell ref="A19:I19"/>
    <mergeCell ref="J19:BI19"/>
    <mergeCell ref="BJ19:BT19"/>
    <mergeCell ref="BU19:CE19"/>
    <mergeCell ref="CF19:CP19"/>
    <mergeCell ref="CQ19:DA19"/>
    <mergeCell ref="DM20:DW20"/>
    <mergeCell ref="DX20:EH20"/>
    <mergeCell ref="A21:I21"/>
    <mergeCell ref="J21:BI21"/>
    <mergeCell ref="BJ21:BT21"/>
    <mergeCell ref="BU21:CE21"/>
    <mergeCell ref="CF21:CP21"/>
    <mergeCell ref="CQ21:DA21"/>
    <mergeCell ref="DB21:DL21"/>
    <mergeCell ref="DM21:DW21"/>
    <mergeCell ref="DX21:EH21"/>
    <mergeCell ref="A22:I22"/>
    <mergeCell ref="J22:BI22"/>
    <mergeCell ref="BJ22:BT22"/>
    <mergeCell ref="BU22:CE22"/>
    <mergeCell ref="CF22:CP22"/>
    <mergeCell ref="CQ22:DA22"/>
    <mergeCell ref="DB22:DL22"/>
    <mergeCell ref="DM22:DW22"/>
    <mergeCell ref="DX22:EH22"/>
    <mergeCell ref="DB23:DL23"/>
    <mergeCell ref="DM23:DW23"/>
    <mergeCell ref="DX23:EH23"/>
    <mergeCell ref="A24:I24"/>
    <mergeCell ref="J24:BI24"/>
    <mergeCell ref="BJ24:BT24"/>
    <mergeCell ref="BU24:CE24"/>
    <mergeCell ref="CF24:CP24"/>
    <mergeCell ref="CQ24:DA24"/>
    <mergeCell ref="DB24:DL24"/>
    <mergeCell ref="A23:I23"/>
    <mergeCell ref="J23:BI23"/>
    <mergeCell ref="BJ23:BT23"/>
    <mergeCell ref="BU23:CE23"/>
    <mergeCell ref="CF23:CP23"/>
    <mergeCell ref="CQ23:DA23"/>
    <mergeCell ref="DM24:DW24"/>
    <mergeCell ref="DX24:EH24"/>
    <mergeCell ref="A25:I25"/>
    <mergeCell ref="J25:BI25"/>
    <mergeCell ref="BJ25:BT25"/>
    <mergeCell ref="BU25:CE25"/>
    <mergeCell ref="CF25:CP25"/>
    <mergeCell ref="CQ25:DA25"/>
    <mergeCell ref="DB25:DL25"/>
    <mergeCell ref="DM25:DW25"/>
    <mergeCell ref="DX25:EH25"/>
    <mergeCell ref="A26:I26"/>
    <mergeCell ref="J26:BI26"/>
    <mergeCell ref="BJ26:BT26"/>
    <mergeCell ref="BU26:CE26"/>
    <mergeCell ref="CF26:CP26"/>
    <mergeCell ref="CQ26:DA26"/>
    <mergeCell ref="DB26:DL26"/>
    <mergeCell ref="DM26:DW26"/>
    <mergeCell ref="DX26:EH26"/>
    <mergeCell ref="DB27:DL27"/>
    <mergeCell ref="DM27:DW27"/>
    <mergeCell ref="DX27:EH27"/>
    <mergeCell ref="A28:I28"/>
    <mergeCell ref="J28:BI28"/>
    <mergeCell ref="BJ28:BT28"/>
    <mergeCell ref="BU28:CE28"/>
    <mergeCell ref="CF28:CP28"/>
    <mergeCell ref="CQ28:DA28"/>
    <mergeCell ref="DB28:DL28"/>
    <mergeCell ref="A27:I27"/>
    <mergeCell ref="J27:BI27"/>
    <mergeCell ref="BJ27:BT27"/>
    <mergeCell ref="BU27:CE27"/>
    <mergeCell ref="CF27:CP27"/>
    <mergeCell ref="CQ27:DA27"/>
    <mergeCell ref="DM28:DW28"/>
    <mergeCell ref="DX28:EH28"/>
    <mergeCell ref="A29:I29"/>
    <mergeCell ref="J29:BI29"/>
    <mergeCell ref="BJ29:BT29"/>
    <mergeCell ref="BU29:CE29"/>
    <mergeCell ref="CF29:CP29"/>
    <mergeCell ref="CQ29:DA29"/>
    <mergeCell ref="DB29:DL29"/>
    <mergeCell ref="DM29:DW29"/>
    <mergeCell ref="DX29:EH29"/>
    <mergeCell ref="A30:I30"/>
    <mergeCell ref="J30:BI30"/>
    <mergeCell ref="BJ30:BT30"/>
    <mergeCell ref="BU30:CE30"/>
    <mergeCell ref="CF30:CP30"/>
    <mergeCell ref="CQ30:DA30"/>
    <mergeCell ref="DB30:DL30"/>
    <mergeCell ref="DM30:DW30"/>
    <mergeCell ref="DX30:EH30"/>
    <mergeCell ref="DB31:DL31"/>
    <mergeCell ref="DM31:DW31"/>
    <mergeCell ref="DX31:EH31"/>
    <mergeCell ref="A32:I32"/>
    <mergeCell ref="J32:BI32"/>
    <mergeCell ref="BJ32:BT32"/>
    <mergeCell ref="BU32:CE32"/>
    <mergeCell ref="CF32:CP32"/>
    <mergeCell ref="CQ32:DA32"/>
    <mergeCell ref="DB32:DL32"/>
    <mergeCell ref="A31:I31"/>
    <mergeCell ref="J31:BI31"/>
    <mergeCell ref="BJ31:BT31"/>
    <mergeCell ref="BU31:CE31"/>
    <mergeCell ref="CF31:CP31"/>
    <mergeCell ref="CQ31:DA31"/>
    <mergeCell ref="DM32:DW32"/>
    <mergeCell ref="DX32:EH32"/>
    <mergeCell ref="A33:I33"/>
    <mergeCell ref="J33:BI33"/>
    <mergeCell ref="BJ33:BT33"/>
    <mergeCell ref="BU33:CE33"/>
    <mergeCell ref="CF33:CP33"/>
    <mergeCell ref="CQ33:DA33"/>
    <mergeCell ref="DB33:DL33"/>
    <mergeCell ref="DM33:DW33"/>
    <mergeCell ref="DX33:EH33"/>
    <mergeCell ref="A34:I34"/>
    <mergeCell ref="J34:BI34"/>
    <mergeCell ref="BJ34:BT34"/>
    <mergeCell ref="BU34:CE34"/>
    <mergeCell ref="CF34:CP34"/>
    <mergeCell ref="CQ34:DA34"/>
    <mergeCell ref="DB34:DL34"/>
    <mergeCell ref="DM34:DW34"/>
    <mergeCell ref="DX34:EH34"/>
    <mergeCell ref="DB35:DL35"/>
    <mergeCell ref="DM35:DW35"/>
    <mergeCell ref="DX35:EH35"/>
    <mergeCell ref="A36:I36"/>
    <mergeCell ref="J36:BI36"/>
    <mergeCell ref="BJ36:BT36"/>
    <mergeCell ref="BU36:CE36"/>
    <mergeCell ref="CF36:CP36"/>
    <mergeCell ref="CQ36:DA36"/>
    <mergeCell ref="DB36:DL36"/>
    <mergeCell ref="A35:I35"/>
    <mergeCell ref="J35:BI35"/>
    <mergeCell ref="BJ35:BT35"/>
    <mergeCell ref="BU35:CE35"/>
    <mergeCell ref="CF35:CP35"/>
    <mergeCell ref="CQ35:DA35"/>
    <mergeCell ref="DM36:DW36"/>
    <mergeCell ref="DX36:EH36"/>
    <mergeCell ref="A37:I37"/>
    <mergeCell ref="J37:BI37"/>
    <mergeCell ref="BJ37:BT37"/>
    <mergeCell ref="BU37:CE37"/>
    <mergeCell ref="CF37:CP37"/>
    <mergeCell ref="CQ37:DA37"/>
    <mergeCell ref="DB37:DL37"/>
    <mergeCell ref="DM37:DW37"/>
    <mergeCell ref="DX37:EH37"/>
    <mergeCell ref="A38:I38"/>
    <mergeCell ref="J38:BI38"/>
    <mergeCell ref="BJ38:BT38"/>
    <mergeCell ref="BU38:CE38"/>
    <mergeCell ref="CF38:CP38"/>
    <mergeCell ref="CQ38:DA38"/>
    <mergeCell ref="DB38:DL38"/>
    <mergeCell ref="DM38:DW38"/>
    <mergeCell ref="DX38:EH38"/>
    <mergeCell ref="DB39:DL39"/>
    <mergeCell ref="DM39:DW39"/>
    <mergeCell ref="DX39:EH39"/>
    <mergeCell ref="A45:EH45"/>
    <mergeCell ref="A39:I39"/>
    <mergeCell ref="J39:BI39"/>
    <mergeCell ref="BJ39:BT39"/>
    <mergeCell ref="BU39:CE39"/>
    <mergeCell ref="CF39:CP39"/>
    <mergeCell ref="CQ39:DA39"/>
  </mergeCells>
  <printOptions horizontalCentered="1"/>
  <pageMargins left="0.78740157480314965" right="0.39370078740157483" top="0.78740157480314965" bottom="0.39370078740157483" header="0.19685039370078741" footer="0.19685039370078741"/>
  <pageSetup paperSize="9" scale="74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V46"/>
  <sheetViews>
    <sheetView topLeftCell="A16" zoomScaleNormal="100" zoomScaleSheetLayoutView="100" workbookViewId="0">
      <selection activeCell="A46" sqref="A46:EH46"/>
    </sheetView>
  </sheetViews>
  <sheetFormatPr defaultColWidth="0.85546875" defaultRowHeight="12.75" x14ac:dyDescent="0.2"/>
  <cols>
    <col min="1" max="9" width="0.85546875" style="1"/>
    <col min="10" max="66" width="0.7109375" style="1" customWidth="1"/>
    <col min="67" max="67" width="3.42578125" style="1" customWidth="1"/>
    <col min="68" max="72" width="0.7109375" style="1" customWidth="1"/>
    <col min="73" max="125" width="1" style="1" customWidth="1"/>
    <col min="126" max="126" width="2" style="1" customWidth="1"/>
    <col min="127" max="127" width="0.42578125" style="1" customWidth="1"/>
    <col min="128" max="135" width="1.140625" style="1" customWidth="1"/>
    <col min="136" max="136" width="1.28515625" style="1" customWidth="1"/>
    <col min="137" max="137" width="1.28515625" style="1" hidden="1" customWidth="1"/>
    <col min="138" max="138" width="3.140625" style="1" customWidth="1"/>
    <col min="139" max="139" width="0.7109375" style="1" customWidth="1"/>
    <col min="140" max="140" width="0.85546875" style="1" customWidth="1"/>
    <col min="141" max="16384" width="0.85546875" style="1"/>
  </cols>
  <sheetData>
    <row r="1" spans="1:140" ht="33.75" customHeight="1" x14ac:dyDescent="0.2">
      <c r="CN1" s="95" t="s">
        <v>0</v>
      </c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H1" s="95"/>
    </row>
    <row r="2" spans="1:140" ht="15.75" x14ac:dyDescent="0.25">
      <c r="A2" s="96" t="s">
        <v>74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</row>
    <row r="3" spans="1:140" s="2" customFormat="1" ht="28.5" customHeight="1" x14ac:dyDescent="0.25">
      <c r="A3" s="97" t="s">
        <v>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</row>
    <row r="5" spans="1:140" ht="29.25" customHeight="1" x14ac:dyDescent="0.2">
      <c r="CJ5" s="3"/>
      <c r="CK5" s="3"/>
      <c r="CL5" s="3"/>
      <c r="CM5" s="3"/>
      <c r="CN5" s="3"/>
      <c r="CO5" s="98" t="s">
        <v>63</v>
      </c>
      <c r="CP5" s="98"/>
      <c r="CQ5" s="98"/>
      <c r="CR5" s="98"/>
      <c r="CS5" s="98"/>
      <c r="CT5" s="98"/>
      <c r="CU5" s="98"/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98"/>
    </row>
    <row r="6" spans="1:140" x14ac:dyDescent="0.2">
      <c r="CJ6" s="4"/>
      <c r="CK6" s="91" t="s">
        <v>64</v>
      </c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</row>
    <row r="7" spans="1:140" x14ac:dyDescent="0.2">
      <c r="CJ7" s="3"/>
      <c r="CK7" s="99" t="s">
        <v>2</v>
      </c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</row>
    <row r="8" spans="1:140" x14ac:dyDescent="0.2"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91" t="s">
        <v>3</v>
      </c>
      <c r="DG8" s="91"/>
      <c r="DH8" s="92"/>
      <c r="DI8" s="92"/>
      <c r="DJ8" s="92"/>
      <c r="DK8" s="93" t="s">
        <v>3</v>
      </c>
      <c r="DL8" s="93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1">
        <v>20</v>
      </c>
      <c r="DY8" s="91"/>
      <c r="DZ8" s="91"/>
      <c r="EA8" s="94" t="s">
        <v>66</v>
      </c>
      <c r="EB8" s="94"/>
      <c r="EC8" s="94"/>
      <c r="ED8" s="3"/>
      <c r="EE8" s="16" t="s">
        <v>4</v>
      </c>
      <c r="EF8" s="3"/>
      <c r="EG8" s="3"/>
      <c r="EH8" s="16"/>
    </row>
    <row r="9" spans="1:140" x14ac:dyDescent="0.2"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15" t="s">
        <v>5</v>
      </c>
    </row>
    <row r="10" spans="1:140" ht="7.5" customHeight="1" thickBot="1" x14ac:dyDescent="0.25"/>
    <row r="11" spans="1:140" ht="24" customHeight="1" thickBot="1" x14ac:dyDescent="0.25">
      <c r="A11" s="79" t="s">
        <v>6</v>
      </c>
      <c r="B11" s="89"/>
      <c r="C11" s="89"/>
      <c r="D11" s="89"/>
      <c r="E11" s="89"/>
      <c r="F11" s="89"/>
      <c r="G11" s="89"/>
      <c r="H11" s="89"/>
      <c r="I11" s="90"/>
      <c r="J11" s="79" t="s">
        <v>7</v>
      </c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35" t="s">
        <v>73</v>
      </c>
      <c r="BK11" s="36"/>
      <c r="BL11" s="36"/>
      <c r="BM11" s="36"/>
      <c r="BN11" s="36"/>
      <c r="BO11" s="36"/>
      <c r="BP11" s="36"/>
      <c r="BQ11" s="36"/>
      <c r="BR11" s="36"/>
      <c r="BS11" s="36"/>
      <c r="BT11" s="37"/>
      <c r="BU11" s="35" t="s">
        <v>67</v>
      </c>
      <c r="BV11" s="36"/>
      <c r="BW11" s="36"/>
      <c r="BX11" s="36"/>
      <c r="BY11" s="36"/>
      <c r="BZ11" s="36"/>
      <c r="CA11" s="36"/>
      <c r="CB11" s="36"/>
      <c r="CC11" s="36"/>
      <c r="CD11" s="36"/>
      <c r="CE11" s="37"/>
      <c r="CF11" s="78" t="s">
        <v>68</v>
      </c>
      <c r="CG11" s="36"/>
      <c r="CH11" s="36"/>
      <c r="CI11" s="36"/>
      <c r="CJ11" s="36"/>
      <c r="CK11" s="36"/>
      <c r="CL11" s="36"/>
      <c r="CM11" s="36"/>
      <c r="CN11" s="36"/>
      <c r="CO11" s="36"/>
      <c r="CP11" s="37"/>
      <c r="CQ11" s="78" t="s">
        <v>69</v>
      </c>
      <c r="CR11" s="36"/>
      <c r="CS11" s="36"/>
      <c r="CT11" s="36"/>
      <c r="CU11" s="36"/>
      <c r="CV11" s="36"/>
      <c r="CW11" s="36"/>
      <c r="CX11" s="36"/>
      <c r="CY11" s="36"/>
      <c r="CZ11" s="36"/>
      <c r="DA11" s="37"/>
      <c r="DB11" s="78" t="s">
        <v>70</v>
      </c>
      <c r="DC11" s="36"/>
      <c r="DD11" s="36"/>
      <c r="DE11" s="36"/>
      <c r="DF11" s="36"/>
      <c r="DG11" s="36"/>
      <c r="DH11" s="36"/>
      <c r="DI11" s="36"/>
      <c r="DJ11" s="36"/>
      <c r="DK11" s="36"/>
      <c r="DL11" s="37"/>
      <c r="DM11" s="78" t="s">
        <v>71</v>
      </c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111" t="s">
        <v>76</v>
      </c>
      <c r="DY11" s="112"/>
      <c r="DZ11" s="112"/>
      <c r="EA11" s="112"/>
      <c r="EB11" s="112"/>
      <c r="EC11" s="112"/>
      <c r="ED11" s="112"/>
      <c r="EE11" s="112"/>
      <c r="EF11" s="112"/>
      <c r="EG11" s="112"/>
      <c r="EH11" s="113"/>
    </row>
    <row r="12" spans="1:140" s="5" customFormat="1" ht="15.6" customHeight="1" x14ac:dyDescent="0.2">
      <c r="A12" s="82" t="s">
        <v>8</v>
      </c>
      <c r="B12" s="83"/>
      <c r="C12" s="83"/>
      <c r="D12" s="83"/>
      <c r="E12" s="83"/>
      <c r="F12" s="83"/>
      <c r="G12" s="83"/>
      <c r="H12" s="83"/>
      <c r="I12" s="83"/>
      <c r="J12" s="84" t="s">
        <v>9</v>
      </c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38">
        <f>BJ13+BJ20+BJ24</f>
        <v>396.5</v>
      </c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>
        <f>BU13+BU20+BU24</f>
        <v>631.59936999999991</v>
      </c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>
        <f>CF13+CF20+CF24</f>
        <v>485.10399999999998</v>
      </c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>
        <f>CQ13+CQ20+CQ24</f>
        <v>606.05200000000002</v>
      </c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>
        <f>DB13+DB20+DB24</f>
        <v>615.03899999999999</v>
      </c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>
        <f>DM13+DM20+DM24</f>
        <v>652.923</v>
      </c>
      <c r="DN12" s="39"/>
      <c r="DO12" s="39"/>
      <c r="DP12" s="39"/>
      <c r="DQ12" s="39"/>
      <c r="DR12" s="39"/>
      <c r="DS12" s="39"/>
      <c r="DT12" s="39"/>
      <c r="DU12" s="39"/>
      <c r="DV12" s="39"/>
      <c r="DW12" s="86"/>
      <c r="DX12" s="87">
        <f>DX13+DX20+DX24</f>
        <v>3387.2173699999998</v>
      </c>
      <c r="DY12" s="87"/>
      <c r="DZ12" s="87"/>
      <c r="EA12" s="87"/>
      <c r="EB12" s="87"/>
      <c r="EC12" s="87"/>
      <c r="ED12" s="87"/>
      <c r="EE12" s="87"/>
      <c r="EF12" s="87"/>
      <c r="EG12" s="87"/>
      <c r="EH12" s="88"/>
      <c r="EJ12" s="12"/>
    </row>
    <row r="13" spans="1:140" s="5" customFormat="1" ht="15.6" customHeight="1" x14ac:dyDescent="0.2">
      <c r="A13" s="47" t="s">
        <v>10</v>
      </c>
      <c r="B13" s="48"/>
      <c r="C13" s="48"/>
      <c r="D13" s="48"/>
      <c r="E13" s="48"/>
      <c r="F13" s="48"/>
      <c r="G13" s="48"/>
      <c r="H13" s="48"/>
      <c r="I13" s="48"/>
      <c r="J13" s="72" t="s">
        <v>11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27">
        <f>BJ14+BJ15+BJ16</f>
        <v>145.44900000000001</v>
      </c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>
        <f>BU14+BU15+BU16+BU19</f>
        <v>232.41199999999998</v>
      </c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>
        <f t="shared" ref="CF13" si="0">CF14+CF15+CF16+CF19</f>
        <v>105.32899999999999</v>
      </c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>
        <f t="shared" ref="CQ13" si="1">CQ14+CQ15+CQ16+CQ19</f>
        <v>209.37899999999999</v>
      </c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>
        <f t="shared" ref="DB13" si="2">DB14+DB15+DB16+DB19</f>
        <v>200.773</v>
      </c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>
        <f t="shared" ref="DM13" si="3">DM14+DM15+DM16+DM19</f>
        <v>206.57900000000001</v>
      </c>
      <c r="DN13" s="28"/>
      <c r="DO13" s="28"/>
      <c r="DP13" s="28"/>
      <c r="DQ13" s="28"/>
      <c r="DR13" s="28"/>
      <c r="DS13" s="28"/>
      <c r="DT13" s="28"/>
      <c r="DU13" s="28"/>
      <c r="DV13" s="28"/>
      <c r="DW13" s="68"/>
      <c r="DX13" s="75">
        <f>DX14+DX15+DX16+DX19</f>
        <v>1099.9209999999998</v>
      </c>
      <c r="DY13" s="75"/>
      <c r="DZ13" s="75"/>
      <c r="EA13" s="75"/>
      <c r="EB13" s="75"/>
      <c r="EC13" s="75"/>
      <c r="ED13" s="75"/>
      <c r="EE13" s="75"/>
      <c r="EF13" s="75"/>
      <c r="EG13" s="75"/>
      <c r="EH13" s="76"/>
    </row>
    <row r="14" spans="1:140" s="5" customFormat="1" ht="30" customHeight="1" x14ac:dyDescent="0.2">
      <c r="A14" s="47" t="s">
        <v>12</v>
      </c>
      <c r="B14" s="48"/>
      <c r="C14" s="48"/>
      <c r="D14" s="48"/>
      <c r="E14" s="48"/>
      <c r="F14" s="48"/>
      <c r="G14" s="48"/>
      <c r="H14" s="48"/>
      <c r="I14" s="48"/>
      <c r="J14" s="72" t="s">
        <v>13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27">
        <v>145.44900000000001</v>
      </c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73">
        <f>100.313+99</f>
        <v>199.31299999999999</v>
      </c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>
        <v>105.32899999999999</v>
      </c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>
        <v>110.595</v>
      </c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>
        <v>116.125</v>
      </c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>
        <v>121.931</v>
      </c>
      <c r="DN14" s="73"/>
      <c r="DO14" s="73"/>
      <c r="DP14" s="73"/>
      <c r="DQ14" s="73"/>
      <c r="DR14" s="73"/>
      <c r="DS14" s="73"/>
      <c r="DT14" s="73"/>
      <c r="DU14" s="73"/>
      <c r="DV14" s="73"/>
      <c r="DW14" s="77"/>
      <c r="DX14" s="69">
        <f>BU14+CF14+CQ14+DB14+DM14+BJ14</f>
        <v>798.74199999999996</v>
      </c>
      <c r="DY14" s="70"/>
      <c r="DZ14" s="70"/>
      <c r="EA14" s="70"/>
      <c r="EB14" s="70"/>
      <c r="EC14" s="70"/>
      <c r="ED14" s="70"/>
      <c r="EE14" s="70"/>
      <c r="EF14" s="70"/>
      <c r="EG14" s="70"/>
      <c r="EH14" s="71"/>
    </row>
    <row r="15" spans="1:140" s="5" customFormat="1" ht="15.6" customHeight="1" x14ac:dyDescent="0.2">
      <c r="A15" s="47" t="s">
        <v>14</v>
      </c>
      <c r="B15" s="48"/>
      <c r="C15" s="48"/>
      <c r="D15" s="48"/>
      <c r="E15" s="48"/>
      <c r="F15" s="48"/>
      <c r="G15" s="48"/>
      <c r="H15" s="48"/>
      <c r="I15" s="48"/>
      <c r="J15" s="72" t="s">
        <v>15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27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77"/>
      <c r="DX15" s="69"/>
      <c r="DY15" s="70"/>
      <c r="DZ15" s="70"/>
      <c r="EA15" s="70"/>
      <c r="EB15" s="70"/>
      <c r="EC15" s="70"/>
      <c r="ED15" s="70"/>
      <c r="EE15" s="70"/>
      <c r="EF15" s="70"/>
      <c r="EG15" s="70"/>
      <c r="EH15" s="71"/>
    </row>
    <row r="16" spans="1:140" s="5" customFormat="1" ht="30" customHeight="1" x14ac:dyDescent="0.2">
      <c r="A16" s="47" t="s">
        <v>16</v>
      </c>
      <c r="B16" s="48"/>
      <c r="C16" s="48"/>
      <c r="D16" s="48"/>
      <c r="E16" s="48"/>
      <c r="F16" s="48"/>
      <c r="G16" s="48"/>
      <c r="H16" s="48"/>
      <c r="I16" s="48"/>
      <c r="J16" s="72" t="s">
        <v>17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27">
        <f>BJ17+BJ18</f>
        <v>0</v>
      </c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73">
        <f>BU17+BU18</f>
        <v>0</v>
      </c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>
        <f>CF17+CF18</f>
        <v>0</v>
      </c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>
        <f>CQ17+CQ18</f>
        <v>0</v>
      </c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>
        <f>DB17+DB18</f>
        <v>0</v>
      </c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>
        <f>DM17+DM18</f>
        <v>0</v>
      </c>
      <c r="DN16" s="73"/>
      <c r="DO16" s="73"/>
      <c r="DP16" s="73"/>
      <c r="DQ16" s="73"/>
      <c r="DR16" s="73"/>
      <c r="DS16" s="73"/>
      <c r="DT16" s="73"/>
      <c r="DU16" s="73"/>
      <c r="DV16" s="73"/>
      <c r="DW16" s="77"/>
      <c r="DX16" s="69">
        <f t="shared" ref="DX16:DX35" si="4">BU16+CF16+CQ16+DB16+DM16</f>
        <v>0</v>
      </c>
      <c r="DY16" s="70"/>
      <c r="DZ16" s="70"/>
      <c r="EA16" s="70"/>
      <c r="EB16" s="70"/>
      <c r="EC16" s="70"/>
      <c r="ED16" s="70"/>
      <c r="EE16" s="70"/>
      <c r="EF16" s="70"/>
      <c r="EG16" s="70"/>
      <c r="EH16" s="71"/>
    </row>
    <row r="17" spans="1:178" s="5" customFormat="1" ht="30" customHeight="1" x14ac:dyDescent="0.2">
      <c r="A17" s="47" t="s">
        <v>18</v>
      </c>
      <c r="B17" s="48"/>
      <c r="C17" s="48"/>
      <c r="D17" s="48"/>
      <c r="E17" s="48"/>
      <c r="F17" s="48"/>
      <c r="G17" s="48"/>
      <c r="H17" s="48"/>
      <c r="I17" s="48"/>
      <c r="J17" s="72" t="s">
        <v>19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27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3"/>
      <c r="DV17" s="73"/>
      <c r="DW17" s="77"/>
      <c r="DX17" s="69">
        <f t="shared" si="4"/>
        <v>0</v>
      </c>
      <c r="DY17" s="70"/>
      <c r="DZ17" s="70"/>
      <c r="EA17" s="70"/>
      <c r="EB17" s="70"/>
      <c r="EC17" s="70"/>
      <c r="ED17" s="70"/>
      <c r="EE17" s="70"/>
      <c r="EF17" s="70"/>
      <c r="EG17" s="70"/>
      <c r="EH17" s="71"/>
      <c r="FV17" s="5" t="s">
        <v>72</v>
      </c>
    </row>
    <row r="18" spans="1:178" s="5" customFormat="1" ht="30" customHeight="1" x14ac:dyDescent="0.2">
      <c r="A18" s="47" t="s">
        <v>20</v>
      </c>
      <c r="B18" s="48"/>
      <c r="C18" s="48"/>
      <c r="D18" s="48"/>
      <c r="E18" s="48"/>
      <c r="F18" s="48"/>
      <c r="G18" s="48"/>
      <c r="H18" s="48"/>
      <c r="I18" s="48"/>
      <c r="J18" s="72" t="s">
        <v>21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27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7"/>
      <c r="DX18" s="69">
        <f t="shared" si="4"/>
        <v>0</v>
      </c>
      <c r="DY18" s="70"/>
      <c r="DZ18" s="70"/>
      <c r="EA18" s="70"/>
      <c r="EB18" s="70"/>
      <c r="EC18" s="70"/>
      <c r="ED18" s="70"/>
      <c r="EE18" s="70"/>
      <c r="EF18" s="70"/>
      <c r="EG18" s="70"/>
      <c r="EH18" s="71"/>
    </row>
    <row r="19" spans="1:178" s="5" customFormat="1" ht="15.6" customHeight="1" x14ac:dyDescent="0.2">
      <c r="A19" s="47" t="s">
        <v>22</v>
      </c>
      <c r="B19" s="48"/>
      <c r="C19" s="48"/>
      <c r="D19" s="48"/>
      <c r="E19" s="48"/>
      <c r="F19" s="48"/>
      <c r="G19" s="48"/>
      <c r="H19" s="48"/>
      <c r="I19" s="48"/>
      <c r="J19" s="72" t="s">
        <v>75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27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73">
        <f>33.099</f>
        <v>33.098999999999997</v>
      </c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  <c r="CQ19" s="102">
        <f>84.648+14.136</f>
        <v>98.783999999999992</v>
      </c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73">
        <v>84.647999999999996</v>
      </c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>
        <v>84.647999999999996</v>
      </c>
      <c r="DN19" s="73"/>
      <c r="DO19" s="73"/>
      <c r="DP19" s="73"/>
      <c r="DQ19" s="73"/>
      <c r="DR19" s="73"/>
      <c r="DS19" s="73"/>
      <c r="DT19" s="73"/>
      <c r="DU19" s="73"/>
      <c r="DV19" s="73"/>
      <c r="DW19" s="77"/>
      <c r="DX19" s="69">
        <f>BU19+CF19+CQ19+DB19+DM19</f>
        <v>301.17899999999997</v>
      </c>
      <c r="DY19" s="70"/>
      <c r="DZ19" s="70"/>
      <c r="EA19" s="70"/>
      <c r="EB19" s="70"/>
      <c r="EC19" s="70"/>
      <c r="ED19" s="70"/>
      <c r="EE19" s="70"/>
      <c r="EF19" s="70"/>
      <c r="EG19" s="70"/>
      <c r="EH19" s="71"/>
    </row>
    <row r="20" spans="1:178" s="5" customFormat="1" ht="15.6" customHeight="1" x14ac:dyDescent="0.2">
      <c r="A20" s="47" t="s">
        <v>23</v>
      </c>
      <c r="B20" s="48"/>
      <c r="C20" s="48"/>
      <c r="D20" s="48"/>
      <c r="E20" s="48"/>
      <c r="F20" s="48"/>
      <c r="G20" s="48"/>
      <c r="H20" s="48"/>
      <c r="I20" s="48"/>
      <c r="J20" s="72" t="s">
        <v>24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27">
        <f>BJ21+BJ22+BJ23</f>
        <v>251.05099999999999</v>
      </c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>
        <f>BU21+BU22+BU23</f>
        <v>399.18736999999999</v>
      </c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>
        <f>CF21+CF22+CF23</f>
        <v>379.77499999999998</v>
      </c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73">
        <f>CQ21+CQ22+CQ23</f>
        <v>396.673</v>
      </c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28">
        <f>DB21+DB22+DB23</f>
        <v>414.26600000000002</v>
      </c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>
        <f>DM21+DM22+DM23</f>
        <v>446.34399999999999</v>
      </c>
      <c r="DN20" s="28"/>
      <c r="DO20" s="28"/>
      <c r="DP20" s="28"/>
      <c r="DQ20" s="28"/>
      <c r="DR20" s="28"/>
      <c r="DS20" s="28"/>
      <c r="DT20" s="28"/>
      <c r="DU20" s="28"/>
      <c r="DV20" s="28"/>
      <c r="DW20" s="68"/>
      <c r="DX20" s="69">
        <f>BU20+CF20+CQ20+DB20+DM20+BJ20</f>
        <v>2287.29637</v>
      </c>
      <c r="DY20" s="70"/>
      <c r="DZ20" s="70"/>
      <c r="EA20" s="70"/>
      <c r="EB20" s="70"/>
      <c r="EC20" s="70"/>
      <c r="ED20" s="70"/>
      <c r="EE20" s="70"/>
      <c r="EF20" s="70"/>
      <c r="EG20" s="70"/>
      <c r="EH20" s="71"/>
    </row>
    <row r="21" spans="1:178" s="5" customFormat="1" ht="15.6" customHeight="1" x14ac:dyDescent="0.2">
      <c r="A21" s="47" t="s">
        <v>25</v>
      </c>
      <c r="B21" s="48"/>
      <c r="C21" s="48"/>
      <c r="D21" s="48"/>
      <c r="E21" s="48"/>
      <c r="F21" s="48"/>
      <c r="G21" s="48"/>
      <c r="H21" s="48"/>
      <c r="I21" s="48"/>
      <c r="J21" s="72" t="s">
        <v>26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27">
        <f>354.051-103</f>
        <v>251.05099999999999</v>
      </c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>
        <v>399.18736999999999</v>
      </c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>
        <v>379.77499999999998</v>
      </c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73">
        <v>396.673</v>
      </c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28">
        <v>414.26600000000002</v>
      </c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>
        <v>446.34399999999999</v>
      </c>
      <c r="DN21" s="28"/>
      <c r="DO21" s="28"/>
      <c r="DP21" s="28"/>
      <c r="DQ21" s="28"/>
      <c r="DR21" s="28"/>
      <c r="DS21" s="28"/>
      <c r="DT21" s="28"/>
      <c r="DU21" s="28"/>
      <c r="DV21" s="28"/>
      <c r="DW21" s="68"/>
      <c r="DX21" s="69">
        <f>BU21+CF21+CQ21+DB21+DM21+BJ21</f>
        <v>2287.29637</v>
      </c>
      <c r="DY21" s="70"/>
      <c r="DZ21" s="70"/>
      <c r="EA21" s="70"/>
      <c r="EB21" s="70"/>
      <c r="EC21" s="70"/>
      <c r="ED21" s="70"/>
      <c r="EE21" s="70"/>
      <c r="EF21" s="70"/>
      <c r="EG21" s="70"/>
      <c r="EH21" s="71"/>
    </row>
    <row r="22" spans="1:178" s="5" customFormat="1" ht="15.6" customHeight="1" x14ac:dyDescent="0.2">
      <c r="A22" s="47" t="s">
        <v>27</v>
      </c>
      <c r="B22" s="48"/>
      <c r="C22" s="48"/>
      <c r="D22" s="48"/>
      <c r="E22" s="48"/>
      <c r="F22" s="48"/>
      <c r="G22" s="48"/>
      <c r="H22" s="48"/>
      <c r="I22" s="48"/>
      <c r="J22" s="72" t="s">
        <v>28</v>
      </c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27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68"/>
      <c r="DX22" s="69">
        <f t="shared" si="4"/>
        <v>0</v>
      </c>
      <c r="DY22" s="70"/>
      <c r="DZ22" s="70"/>
      <c r="EA22" s="70"/>
      <c r="EB22" s="70"/>
      <c r="EC22" s="70"/>
      <c r="ED22" s="70"/>
      <c r="EE22" s="70"/>
      <c r="EF22" s="70"/>
      <c r="EG22" s="70"/>
      <c r="EH22" s="71"/>
    </row>
    <row r="23" spans="1:178" s="5" customFormat="1" ht="30" customHeight="1" x14ac:dyDescent="0.2">
      <c r="A23" s="47" t="s">
        <v>29</v>
      </c>
      <c r="B23" s="48"/>
      <c r="C23" s="48"/>
      <c r="D23" s="48"/>
      <c r="E23" s="48"/>
      <c r="F23" s="48"/>
      <c r="G23" s="48"/>
      <c r="H23" s="48"/>
      <c r="I23" s="48"/>
      <c r="J23" s="72" t="s">
        <v>30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27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68"/>
      <c r="DX23" s="69">
        <f t="shared" si="4"/>
        <v>0</v>
      </c>
      <c r="DY23" s="70"/>
      <c r="DZ23" s="70"/>
      <c r="EA23" s="70"/>
      <c r="EB23" s="70"/>
      <c r="EC23" s="70"/>
      <c r="ED23" s="70"/>
      <c r="EE23" s="70"/>
      <c r="EF23" s="70"/>
      <c r="EG23" s="70"/>
      <c r="EH23" s="71"/>
    </row>
    <row r="24" spans="1:178" s="5" customFormat="1" ht="15.6" customHeight="1" x14ac:dyDescent="0.2">
      <c r="A24" s="47" t="s">
        <v>31</v>
      </c>
      <c r="B24" s="48"/>
      <c r="C24" s="48"/>
      <c r="D24" s="48"/>
      <c r="E24" s="48"/>
      <c r="F24" s="48"/>
      <c r="G24" s="48"/>
      <c r="H24" s="48"/>
      <c r="I24" s="48"/>
      <c r="J24" s="72" t="s">
        <v>32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27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68"/>
      <c r="DX24" s="69">
        <f t="shared" si="4"/>
        <v>0</v>
      </c>
      <c r="DY24" s="70"/>
      <c r="DZ24" s="70"/>
      <c r="EA24" s="70"/>
      <c r="EB24" s="70"/>
      <c r="EC24" s="70"/>
      <c r="ED24" s="70"/>
      <c r="EE24" s="70"/>
      <c r="EF24" s="70"/>
      <c r="EG24" s="70"/>
      <c r="EH24" s="71"/>
    </row>
    <row r="25" spans="1:178" s="5" customFormat="1" ht="15.6" customHeight="1" x14ac:dyDescent="0.2">
      <c r="A25" s="47" t="s">
        <v>33</v>
      </c>
      <c r="B25" s="48"/>
      <c r="C25" s="48"/>
      <c r="D25" s="48"/>
      <c r="E25" s="48"/>
      <c r="F25" s="48"/>
      <c r="G25" s="48"/>
      <c r="H25" s="48"/>
      <c r="I25" s="48"/>
      <c r="J25" s="72" t="s">
        <v>34</v>
      </c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27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68"/>
      <c r="DX25" s="69">
        <f t="shared" si="4"/>
        <v>0</v>
      </c>
      <c r="DY25" s="70"/>
      <c r="DZ25" s="70"/>
      <c r="EA25" s="70"/>
      <c r="EB25" s="70"/>
      <c r="EC25" s="70"/>
      <c r="ED25" s="70"/>
      <c r="EE25" s="70"/>
      <c r="EF25" s="70"/>
      <c r="EG25" s="70"/>
      <c r="EH25" s="71"/>
    </row>
    <row r="26" spans="1:178" s="5" customFormat="1" ht="15.6" customHeight="1" x14ac:dyDescent="0.2">
      <c r="A26" s="47" t="s">
        <v>35</v>
      </c>
      <c r="B26" s="48"/>
      <c r="C26" s="48"/>
      <c r="D26" s="48"/>
      <c r="E26" s="48"/>
      <c r="F26" s="48"/>
      <c r="G26" s="48"/>
      <c r="H26" s="48"/>
      <c r="I26" s="48"/>
      <c r="J26" s="72" t="s">
        <v>36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27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68"/>
      <c r="DX26" s="69">
        <f t="shared" si="4"/>
        <v>0</v>
      </c>
      <c r="DY26" s="70"/>
      <c r="DZ26" s="70"/>
      <c r="EA26" s="70"/>
      <c r="EB26" s="70"/>
      <c r="EC26" s="70"/>
      <c r="ED26" s="70"/>
      <c r="EE26" s="70"/>
      <c r="EF26" s="70"/>
      <c r="EG26" s="70"/>
      <c r="EH26" s="71"/>
    </row>
    <row r="27" spans="1:178" s="5" customFormat="1" ht="30" customHeight="1" x14ac:dyDescent="0.2">
      <c r="A27" s="47" t="s">
        <v>37</v>
      </c>
      <c r="B27" s="48"/>
      <c r="C27" s="48"/>
      <c r="D27" s="48"/>
      <c r="E27" s="48"/>
      <c r="F27" s="48"/>
      <c r="G27" s="48"/>
      <c r="H27" s="48"/>
      <c r="I27" s="48"/>
      <c r="J27" s="72" t="s">
        <v>38</v>
      </c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27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68"/>
      <c r="DX27" s="69">
        <f t="shared" si="4"/>
        <v>0</v>
      </c>
      <c r="DY27" s="70"/>
      <c r="DZ27" s="70"/>
      <c r="EA27" s="70"/>
      <c r="EB27" s="70"/>
      <c r="EC27" s="70"/>
      <c r="ED27" s="70"/>
      <c r="EE27" s="70"/>
      <c r="EF27" s="70"/>
      <c r="EG27" s="70"/>
      <c r="EH27" s="71"/>
    </row>
    <row r="28" spans="1:178" s="5" customFormat="1" ht="15.6" customHeight="1" x14ac:dyDescent="0.2">
      <c r="A28" s="47" t="s">
        <v>39</v>
      </c>
      <c r="B28" s="48"/>
      <c r="C28" s="48"/>
      <c r="D28" s="48"/>
      <c r="E28" s="48"/>
      <c r="F28" s="48"/>
      <c r="G28" s="48"/>
      <c r="H28" s="48"/>
      <c r="I28" s="48"/>
      <c r="J28" s="72" t="s">
        <v>40</v>
      </c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27">
        <f>SUM(BJ29:BT35)</f>
        <v>0</v>
      </c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>
        <f t="shared" ref="BU28" si="5">SUM(BU29:CE35)</f>
        <v>268.08</v>
      </c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>
        <f t="shared" ref="CF28" si="6">SUM(CF29:CP35)</f>
        <v>0</v>
      </c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>
        <f t="shared" ref="CQ28" si="7">SUM(CQ29:DA35)</f>
        <v>0</v>
      </c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>
        <f t="shared" ref="DB28" si="8">SUM(DB29:DL35)</f>
        <v>0</v>
      </c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>
        <f t="shared" ref="DM28" si="9">SUM(DM29:DW35)</f>
        <v>0</v>
      </c>
      <c r="DN28" s="28"/>
      <c r="DO28" s="28"/>
      <c r="DP28" s="28"/>
      <c r="DQ28" s="28"/>
      <c r="DR28" s="28"/>
      <c r="DS28" s="28"/>
      <c r="DT28" s="28"/>
      <c r="DU28" s="28"/>
      <c r="DV28" s="28"/>
      <c r="DW28" s="68"/>
      <c r="DX28" s="75">
        <f>SUM(DX29:EH35)</f>
        <v>268.08</v>
      </c>
      <c r="DY28" s="75"/>
      <c r="DZ28" s="75"/>
      <c r="EA28" s="75"/>
      <c r="EB28" s="75"/>
      <c r="EC28" s="75"/>
      <c r="ED28" s="75"/>
      <c r="EE28" s="75"/>
      <c r="EF28" s="75"/>
      <c r="EG28" s="75"/>
      <c r="EH28" s="76"/>
    </row>
    <row r="29" spans="1:178" s="5" customFormat="1" ht="15.6" customHeight="1" x14ac:dyDescent="0.2">
      <c r="A29" s="47" t="s">
        <v>41</v>
      </c>
      <c r="B29" s="48"/>
      <c r="C29" s="48"/>
      <c r="D29" s="48"/>
      <c r="E29" s="48"/>
      <c r="F29" s="48"/>
      <c r="G29" s="48"/>
      <c r="H29" s="48"/>
      <c r="I29" s="48"/>
      <c r="J29" s="72" t="s">
        <v>42</v>
      </c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101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>
        <f>221.082+32.862+14.136</f>
        <v>268.08</v>
      </c>
      <c r="BV29" s="102"/>
      <c r="BW29" s="102"/>
      <c r="BX29" s="102"/>
      <c r="BY29" s="102"/>
      <c r="BZ29" s="102"/>
      <c r="CA29" s="102"/>
      <c r="CB29" s="102"/>
      <c r="CC29" s="102"/>
      <c r="CD29" s="102"/>
      <c r="CE29" s="102"/>
      <c r="CF29" s="28">
        <f>32.862*0</f>
        <v>0</v>
      </c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68"/>
      <c r="DX29" s="69">
        <f>BU29+CF29+CQ29+DB29+DM29+BJ29</f>
        <v>268.08</v>
      </c>
      <c r="DY29" s="70"/>
      <c r="DZ29" s="70"/>
      <c r="EA29" s="70"/>
      <c r="EB29" s="70"/>
      <c r="EC29" s="70"/>
      <c r="ED29" s="70"/>
      <c r="EE29" s="70"/>
      <c r="EF29" s="70"/>
      <c r="EG29" s="70"/>
      <c r="EH29" s="71"/>
    </row>
    <row r="30" spans="1:178" s="5" customFormat="1" ht="15.6" customHeight="1" x14ac:dyDescent="0.2">
      <c r="A30" s="47" t="s">
        <v>43</v>
      </c>
      <c r="B30" s="48"/>
      <c r="C30" s="48"/>
      <c r="D30" s="48"/>
      <c r="E30" s="48"/>
      <c r="F30" s="48"/>
      <c r="G30" s="48"/>
      <c r="H30" s="48"/>
      <c r="I30" s="48"/>
      <c r="J30" s="72" t="s">
        <v>44</v>
      </c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27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68"/>
      <c r="DX30" s="69">
        <f t="shared" si="4"/>
        <v>0</v>
      </c>
      <c r="DY30" s="70"/>
      <c r="DZ30" s="70"/>
      <c r="EA30" s="70"/>
      <c r="EB30" s="70"/>
      <c r="EC30" s="70"/>
      <c r="ED30" s="70"/>
      <c r="EE30" s="70"/>
      <c r="EF30" s="70"/>
      <c r="EG30" s="70"/>
      <c r="EH30" s="71"/>
    </row>
    <row r="31" spans="1:178" s="5" customFormat="1" ht="15.6" customHeight="1" x14ac:dyDescent="0.2">
      <c r="A31" s="47" t="s">
        <v>45</v>
      </c>
      <c r="B31" s="48"/>
      <c r="C31" s="48"/>
      <c r="D31" s="48"/>
      <c r="E31" s="48"/>
      <c r="F31" s="48"/>
      <c r="G31" s="48"/>
      <c r="H31" s="48"/>
      <c r="I31" s="48"/>
      <c r="J31" s="72" t="s">
        <v>46</v>
      </c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27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68"/>
      <c r="DX31" s="69">
        <f t="shared" si="4"/>
        <v>0</v>
      </c>
      <c r="DY31" s="70"/>
      <c r="DZ31" s="70"/>
      <c r="EA31" s="70"/>
      <c r="EB31" s="70"/>
      <c r="EC31" s="70"/>
      <c r="ED31" s="70"/>
      <c r="EE31" s="70"/>
      <c r="EF31" s="70"/>
      <c r="EG31" s="70"/>
      <c r="EH31" s="71"/>
    </row>
    <row r="32" spans="1:178" s="5" customFormat="1" ht="15.6" customHeight="1" x14ac:dyDescent="0.2">
      <c r="A32" s="47" t="s">
        <v>47</v>
      </c>
      <c r="B32" s="48"/>
      <c r="C32" s="48"/>
      <c r="D32" s="48"/>
      <c r="E32" s="48"/>
      <c r="F32" s="48"/>
      <c r="G32" s="48"/>
      <c r="H32" s="48"/>
      <c r="I32" s="48"/>
      <c r="J32" s="72" t="s">
        <v>48</v>
      </c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27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68"/>
      <c r="DX32" s="69">
        <f t="shared" si="4"/>
        <v>0</v>
      </c>
      <c r="DY32" s="70"/>
      <c r="DZ32" s="70"/>
      <c r="EA32" s="70"/>
      <c r="EB32" s="70"/>
      <c r="EC32" s="70"/>
      <c r="ED32" s="70"/>
      <c r="EE32" s="70"/>
      <c r="EF32" s="70"/>
      <c r="EG32" s="70"/>
      <c r="EH32" s="71"/>
    </row>
    <row r="33" spans="1:140" s="5" customFormat="1" ht="15.6" customHeight="1" x14ac:dyDescent="0.2">
      <c r="A33" s="47" t="s">
        <v>49</v>
      </c>
      <c r="B33" s="48"/>
      <c r="C33" s="48"/>
      <c r="D33" s="48"/>
      <c r="E33" s="48"/>
      <c r="F33" s="48"/>
      <c r="G33" s="48"/>
      <c r="H33" s="48"/>
      <c r="I33" s="48"/>
      <c r="J33" s="72" t="s">
        <v>50</v>
      </c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27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68"/>
      <c r="DX33" s="69">
        <f t="shared" si="4"/>
        <v>0</v>
      </c>
      <c r="DY33" s="70"/>
      <c r="DZ33" s="70"/>
      <c r="EA33" s="70"/>
      <c r="EB33" s="70"/>
      <c r="EC33" s="70"/>
      <c r="ED33" s="70"/>
      <c r="EE33" s="70"/>
      <c r="EF33" s="70"/>
      <c r="EG33" s="70"/>
      <c r="EH33" s="71"/>
    </row>
    <row r="34" spans="1:140" s="5" customFormat="1" ht="15.6" customHeight="1" x14ac:dyDescent="0.2">
      <c r="A34" s="47" t="s">
        <v>51</v>
      </c>
      <c r="B34" s="48"/>
      <c r="C34" s="48"/>
      <c r="D34" s="48"/>
      <c r="E34" s="48"/>
      <c r="F34" s="48"/>
      <c r="G34" s="48"/>
      <c r="H34" s="48"/>
      <c r="I34" s="48"/>
      <c r="J34" s="72" t="s">
        <v>52</v>
      </c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27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68"/>
      <c r="DX34" s="69">
        <f t="shared" si="4"/>
        <v>0</v>
      </c>
      <c r="DY34" s="70"/>
      <c r="DZ34" s="70"/>
      <c r="EA34" s="70"/>
      <c r="EB34" s="70"/>
      <c r="EC34" s="70"/>
      <c r="ED34" s="70"/>
      <c r="EE34" s="70"/>
      <c r="EF34" s="70"/>
      <c r="EG34" s="70"/>
      <c r="EH34" s="71"/>
    </row>
    <row r="35" spans="1:140" s="5" customFormat="1" ht="15.6" customHeight="1" thickBot="1" x14ac:dyDescent="0.25">
      <c r="A35" s="40" t="s">
        <v>53</v>
      </c>
      <c r="B35" s="41"/>
      <c r="C35" s="41"/>
      <c r="D35" s="41"/>
      <c r="E35" s="41"/>
      <c r="F35" s="41"/>
      <c r="G35" s="41"/>
      <c r="H35" s="41"/>
      <c r="I35" s="41"/>
      <c r="J35" s="66" t="s">
        <v>54</v>
      </c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29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55"/>
      <c r="DX35" s="56">
        <f t="shared" si="4"/>
        <v>0</v>
      </c>
      <c r="DY35" s="57"/>
      <c r="DZ35" s="57"/>
      <c r="EA35" s="57"/>
      <c r="EB35" s="57"/>
      <c r="EC35" s="57"/>
      <c r="ED35" s="57"/>
      <c r="EE35" s="57"/>
      <c r="EF35" s="57"/>
      <c r="EG35" s="57"/>
      <c r="EH35" s="58"/>
      <c r="EJ35" s="12"/>
    </row>
    <row r="36" spans="1:140" s="6" customFormat="1" ht="15.6" customHeight="1" x14ac:dyDescent="0.2">
      <c r="A36" s="59"/>
      <c r="B36" s="60"/>
      <c r="C36" s="60"/>
      <c r="D36" s="60"/>
      <c r="E36" s="60"/>
      <c r="F36" s="60"/>
      <c r="G36" s="60"/>
      <c r="H36" s="60"/>
      <c r="I36" s="61"/>
      <c r="J36" s="62" t="s">
        <v>55</v>
      </c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18">
        <f>BJ12+BJ28</f>
        <v>396.5</v>
      </c>
      <c r="BK36" s="19"/>
      <c r="BL36" s="19"/>
      <c r="BM36" s="19"/>
      <c r="BN36" s="19"/>
      <c r="BO36" s="19"/>
      <c r="BP36" s="19"/>
      <c r="BQ36" s="19"/>
      <c r="BR36" s="19"/>
      <c r="BS36" s="19"/>
      <c r="BT36" s="20"/>
      <c r="BU36" s="64">
        <f>BU12+BU28</f>
        <v>899.67936999999984</v>
      </c>
      <c r="BV36" s="19"/>
      <c r="BW36" s="19"/>
      <c r="BX36" s="19"/>
      <c r="BY36" s="19"/>
      <c r="BZ36" s="19"/>
      <c r="CA36" s="19"/>
      <c r="CB36" s="19"/>
      <c r="CC36" s="19"/>
      <c r="CD36" s="19"/>
      <c r="CE36" s="20"/>
      <c r="CF36" s="64">
        <f>CF12+CF28</f>
        <v>485.10399999999998</v>
      </c>
      <c r="CG36" s="19"/>
      <c r="CH36" s="19"/>
      <c r="CI36" s="19"/>
      <c r="CJ36" s="19"/>
      <c r="CK36" s="19"/>
      <c r="CL36" s="19"/>
      <c r="CM36" s="19"/>
      <c r="CN36" s="19"/>
      <c r="CO36" s="19"/>
      <c r="CP36" s="20"/>
      <c r="CQ36" s="64">
        <f>CQ12+CQ28</f>
        <v>606.05200000000002</v>
      </c>
      <c r="CR36" s="19"/>
      <c r="CS36" s="19"/>
      <c r="CT36" s="19"/>
      <c r="CU36" s="19"/>
      <c r="CV36" s="19"/>
      <c r="CW36" s="19"/>
      <c r="CX36" s="19"/>
      <c r="CY36" s="19"/>
      <c r="CZ36" s="19"/>
      <c r="DA36" s="20"/>
      <c r="DB36" s="64">
        <f>DB12+DB28</f>
        <v>615.03899999999999</v>
      </c>
      <c r="DC36" s="19"/>
      <c r="DD36" s="19"/>
      <c r="DE36" s="19"/>
      <c r="DF36" s="19"/>
      <c r="DG36" s="19"/>
      <c r="DH36" s="19"/>
      <c r="DI36" s="19"/>
      <c r="DJ36" s="19"/>
      <c r="DK36" s="19"/>
      <c r="DL36" s="20"/>
      <c r="DM36" s="64">
        <f>DM12+DM28</f>
        <v>652.923</v>
      </c>
      <c r="DN36" s="19"/>
      <c r="DO36" s="19"/>
      <c r="DP36" s="19"/>
      <c r="DQ36" s="19"/>
      <c r="DR36" s="19"/>
      <c r="DS36" s="19"/>
      <c r="DT36" s="19"/>
      <c r="DU36" s="19"/>
      <c r="DV36" s="19"/>
      <c r="DW36" s="20"/>
      <c r="DX36" s="19">
        <f>DX12+DX28</f>
        <v>3655.2973699999998</v>
      </c>
      <c r="DY36" s="19"/>
      <c r="DZ36" s="19"/>
      <c r="EA36" s="19"/>
      <c r="EB36" s="19"/>
      <c r="EC36" s="19"/>
      <c r="ED36" s="19"/>
      <c r="EE36" s="19"/>
      <c r="EF36" s="19"/>
      <c r="EG36" s="19"/>
      <c r="EH36" s="65"/>
      <c r="EJ36" s="13"/>
    </row>
    <row r="37" spans="1:140" s="5" customFormat="1" ht="15.6" customHeight="1" x14ac:dyDescent="0.2">
      <c r="A37" s="47"/>
      <c r="B37" s="48"/>
      <c r="C37" s="48"/>
      <c r="D37" s="48"/>
      <c r="E37" s="48"/>
      <c r="F37" s="48"/>
      <c r="G37" s="48"/>
      <c r="H37" s="48"/>
      <c r="I37" s="49"/>
      <c r="J37" s="53" t="s">
        <v>56</v>
      </c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21"/>
      <c r="BK37" s="22"/>
      <c r="BL37" s="22"/>
      <c r="BM37" s="22"/>
      <c r="BN37" s="22"/>
      <c r="BO37" s="22"/>
      <c r="BP37" s="22"/>
      <c r="BQ37" s="22"/>
      <c r="BR37" s="22"/>
      <c r="BS37" s="22"/>
      <c r="BT37" s="23"/>
      <c r="BU37" s="45"/>
      <c r="BV37" s="22"/>
      <c r="BW37" s="22"/>
      <c r="BX37" s="22"/>
      <c r="BY37" s="22"/>
      <c r="BZ37" s="22"/>
      <c r="CA37" s="22"/>
      <c r="CB37" s="22"/>
      <c r="CC37" s="22"/>
      <c r="CD37" s="22"/>
      <c r="CE37" s="23"/>
      <c r="CF37" s="45"/>
      <c r="CG37" s="22"/>
      <c r="CH37" s="22"/>
      <c r="CI37" s="22"/>
      <c r="CJ37" s="22"/>
      <c r="CK37" s="22"/>
      <c r="CL37" s="22"/>
      <c r="CM37" s="22"/>
      <c r="CN37" s="22"/>
      <c r="CO37" s="22"/>
      <c r="CP37" s="23"/>
      <c r="CQ37" s="45"/>
      <c r="CR37" s="22"/>
      <c r="CS37" s="22"/>
      <c r="CT37" s="22"/>
      <c r="CU37" s="22"/>
      <c r="CV37" s="22"/>
      <c r="CW37" s="22"/>
      <c r="CX37" s="22"/>
      <c r="CY37" s="22"/>
      <c r="CZ37" s="22"/>
      <c r="DA37" s="23"/>
      <c r="DB37" s="45"/>
      <c r="DC37" s="22"/>
      <c r="DD37" s="22"/>
      <c r="DE37" s="22"/>
      <c r="DF37" s="22"/>
      <c r="DG37" s="22"/>
      <c r="DH37" s="22"/>
      <c r="DI37" s="22"/>
      <c r="DJ37" s="22"/>
      <c r="DK37" s="22"/>
      <c r="DL37" s="23"/>
      <c r="DM37" s="45"/>
      <c r="DN37" s="22"/>
      <c r="DO37" s="22"/>
      <c r="DP37" s="22"/>
      <c r="DQ37" s="22"/>
      <c r="DR37" s="22"/>
      <c r="DS37" s="22"/>
      <c r="DT37" s="22"/>
      <c r="DU37" s="22"/>
      <c r="DV37" s="22"/>
      <c r="DW37" s="23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46"/>
    </row>
    <row r="38" spans="1:140" s="5" customFormat="1" ht="15.6" customHeight="1" x14ac:dyDescent="0.2">
      <c r="A38" s="47"/>
      <c r="B38" s="48"/>
      <c r="C38" s="48"/>
      <c r="D38" s="48"/>
      <c r="E38" s="48"/>
      <c r="F38" s="48"/>
      <c r="G38" s="48"/>
      <c r="H38" s="48"/>
      <c r="I38" s="49"/>
      <c r="J38" s="50" t="s">
        <v>57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21"/>
      <c r="BK38" s="22"/>
      <c r="BL38" s="22"/>
      <c r="BM38" s="22"/>
      <c r="BN38" s="22"/>
      <c r="BO38" s="22"/>
      <c r="BP38" s="22"/>
      <c r="BQ38" s="22"/>
      <c r="BR38" s="22"/>
      <c r="BS38" s="22"/>
      <c r="BT38" s="23"/>
      <c r="BU38" s="52"/>
      <c r="BV38" s="22"/>
      <c r="BW38" s="22"/>
      <c r="BX38" s="22"/>
      <c r="BY38" s="22"/>
      <c r="BZ38" s="22"/>
      <c r="CA38" s="22"/>
      <c r="CB38" s="22"/>
      <c r="CC38" s="22"/>
      <c r="CD38" s="22"/>
      <c r="CE38" s="23"/>
      <c r="CF38" s="52"/>
      <c r="CG38" s="22"/>
      <c r="CH38" s="22"/>
      <c r="CI38" s="22"/>
      <c r="CJ38" s="22"/>
      <c r="CK38" s="22"/>
      <c r="CL38" s="22"/>
      <c r="CM38" s="22"/>
      <c r="CN38" s="22"/>
      <c r="CO38" s="22"/>
      <c r="CP38" s="23"/>
      <c r="CQ38" s="52"/>
      <c r="CR38" s="22"/>
      <c r="CS38" s="22"/>
      <c r="CT38" s="22"/>
      <c r="CU38" s="22"/>
      <c r="CV38" s="22"/>
      <c r="CW38" s="22"/>
      <c r="CX38" s="22"/>
      <c r="CY38" s="22"/>
      <c r="CZ38" s="22"/>
      <c r="DA38" s="23"/>
      <c r="DB38" s="52"/>
      <c r="DC38" s="22"/>
      <c r="DD38" s="22"/>
      <c r="DE38" s="22"/>
      <c r="DF38" s="22"/>
      <c r="DG38" s="22"/>
      <c r="DH38" s="22"/>
      <c r="DI38" s="22"/>
      <c r="DJ38" s="22"/>
      <c r="DK38" s="22"/>
      <c r="DL38" s="23"/>
      <c r="DM38" s="52"/>
      <c r="DN38" s="22"/>
      <c r="DO38" s="22"/>
      <c r="DP38" s="22"/>
      <c r="DQ38" s="22"/>
      <c r="DR38" s="22"/>
      <c r="DS38" s="22"/>
      <c r="DT38" s="22"/>
      <c r="DU38" s="22"/>
      <c r="DV38" s="22"/>
      <c r="DW38" s="23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46"/>
    </row>
    <row r="39" spans="1:140" s="5" customFormat="1" ht="15.6" customHeight="1" thickBot="1" x14ac:dyDescent="0.25">
      <c r="A39" s="40"/>
      <c r="B39" s="41"/>
      <c r="C39" s="41"/>
      <c r="D39" s="41"/>
      <c r="E39" s="41"/>
      <c r="F39" s="41"/>
      <c r="G39" s="41"/>
      <c r="H39" s="41"/>
      <c r="I39" s="42"/>
      <c r="J39" s="43" t="s">
        <v>58</v>
      </c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24"/>
      <c r="BK39" s="25"/>
      <c r="BL39" s="25"/>
      <c r="BM39" s="25"/>
      <c r="BN39" s="25"/>
      <c r="BO39" s="25"/>
      <c r="BP39" s="25"/>
      <c r="BQ39" s="25"/>
      <c r="BR39" s="25"/>
      <c r="BS39" s="25"/>
      <c r="BT39" s="26"/>
      <c r="BU39" s="31"/>
      <c r="BV39" s="25"/>
      <c r="BW39" s="25"/>
      <c r="BX39" s="25"/>
      <c r="BY39" s="25"/>
      <c r="BZ39" s="25"/>
      <c r="CA39" s="25"/>
      <c r="CB39" s="25"/>
      <c r="CC39" s="25"/>
      <c r="CD39" s="25"/>
      <c r="CE39" s="26"/>
      <c r="CF39" s="31"/>
      <c r="CG39" s="25"/>
      <c r="CH39" s="25"/>
      <c r="CI39" s="25"/>
      <c r="CJ39" s="25"/>
      <c r="CK39" s="25"/>
      <c r="CL39" s="25"/>
      <c r="CM39" s="25"/>
      <c r="CN39" s="25"/>
      <c r="CO39" s="25"/>
      <c r="CP39" s="26"/>
      <c r="CQ39" s="31"/>
      <c r="CR39" s="25"/>
      <c r="CS39" s="25"/>
      <c r="CT39" s="25"/>
      <c r="CU39" s="25"/>
      <c r="CV39" s="25"/>
      <c r="CW39" s="25"/>
      <c r="CX39" s="25"/>
      <c r="CY39" s="25"/>
      <c r="CZ39" s="25"/>
      <c r="DA39" s="26"/>
      <c r="DB39" s="31"/>
      <c r="DC39" s="25"/>
      <c r="DD39" s="25"/>
      <c r="DE39" s="25"/>
      <c r="DF39" s="25"/>
      <c r="DG39" s="25"/>
      <c r="DH39" s="25"/>
      <c r="DI39" s="25"/>
      <c r="DJ39" s="25"/>
      <c r="DK39" s="25"/>
      <c r="DL39" s="26"/>
      <c r="DM39" s="31"/>
      <c r="DN39" s="25"/>
      <c r="DO39" s="25"/>
      <c r="DP39" s="25"/>
      <c r="DQ39" s="25"/>
      <c r="DR39" s="25"/>
      <c r="DS39" s="25"/>
      <c r="DT39" s="25"/>
      <c r="DU39" s="25"/>
      <c r="DV39" s="25"/>
      <c r="DW39" s="26"/>
      <c r="DX39" s="32"/>
      <c r="DY39" s="25"/>
      <c r="DZ39" s="25"/>
      <c r="EA39" s="25"/>
      <c r="EB39" s="25"/>
      <c r="EC39" s="25"/>
      <c r="ED39" s="25"/>
      <c r="EE39" s="25"/>
      <c r="EF39" s="25"/>
      <c r="EG39" s="25"/>
      <c r="EH39" s="33"/>
    </row>
    <row r="40" spans="1:140" s="7" customFormat="1" ht="18.75" customHeight="1" x14ac:dyDescent="0.2">
      <c r="G40" s="8" t="s">
        <v>59</v>
      </c>
      <c r="H40" s="7" t="s">
        <v>60</v>
      </c>
    </row>
    <row r="41" spans="1:140" s="7" customFormat="1" ht="11.25" x14ac:dyDescent="0.2">
      <c r="F41" s="8"/>
      <c r="G41" s="8" t="s">
        <v>61</v>
      </c>
      <c r="H41" s="7" t="s">
        <v>62</v>
      </c>
    </row>
    <row r="42" spans="1:140" s="5" customFormat="1" ht="15.6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</row>
    <row r="43" spans="1:140" s="5" customFormat="1" ht="15.6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</row>
    <row r="44" spans="1:140" s="5" customFormat="1" ht="15.6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</row>
    <row r="45" spans="1:140" s="5" customFormat="1" ht="15.6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</row>
    <row r="46" spans="1:140" s="5" customFormat="1" ht="15.6" customHeight="1" x14ac:dyDescent="0.2">
      <c r="A46" s="34" t="s">
        <v>77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14"/>
      <c r="EJ46" s="14"/>
    </row>
  </sheetData>
  <mergeCells count="274">
    <mergeCell ref="DF8:DG8"/>
    <mergeCell ref="DH8:DJ8"/>
    <mergeCell ref="DK8:DL8"/>
    <mergeCell ref="DM8:DW8"/>
    <mergeCell ref="DX8:DZ8"/>
    <mergeCell ref="EA8:EC8"/>
    <mergeCell ref="CN1:EH1"/>
    <mergeCell ref="A2:EH2"/>
    <mergeCell ref="A3:EH3"/>
    <mergeCell ref="CO5:EH5"/>
    <mergeCell ref="CK6:EH6"/>
    <mergeCell ref="CK7:EH7"/>
    <mergeCell ref="DB11:DL11"/>
    <mergeCell ref="DM11:DW11"/>
    <mergeCell ref="DX11:EH11"/>
    <mergeCell ref="A12:I12"/>
    <mergeCell ref="J12:BI12"/>
    <mergeCell ref="BJ12:BT12"/>
    <mergeCell ref="BU12:CE12"/>
    <mergeCell ref="CF12:CP12"/>
    <mergeCell ref="CQ12:DA12"/>
    <mergeCell ref="DB12:DL12"/>
    <mergeCell ref="A11:I11"/>
    <mergeCell ref="J11:BI11"/>
    <mergeCell ref="BJ11:BT11"/>
    <mergeCell ref="BU11:CE11"/>
    <mergeCell ref="CF11:CP11"/>
    <mergeCell ref="CQ11:DA11"/>
    <mergeCell ref="DM12:DW12"/>
    <mergeCell ref="DX12:EH12"/>
    <mergeCell ref="A13:I13"/>
    <mergeCell ref="J13:BI13"/>
    <mergeCell ref="BJ13:BT13"/>
    <mergeCell ref="BU13:CE13"/>
    <mergeCell ref="CF13:CP13"/>
    <mergeCell ref="CQ13:DA13"/>
    <mergeCell ref="DB13:DL13"/>
    <mergeCell ref="DM13:DW13"/>
    <mergeCell ref="DX13:EH13"/>
    <mergeCell ref="A14:I14"/>
    <mergeCell ref="J14:BI14"/>
    <mergeCell ref="BJ14:BT14"/>
    <mergeCell ref="BU14:CE14"/>
    <mergeCell ref="CF14:CP14"/>
    <mergeCell ref="CQ14:DA14"/>
    <mergeCell ref="DB14:DL14"/>
    <mergeCell ref="DM14:DW14"/>
    <mergeCell ref="DX14:EH14"/>
    <mergeCell ref="DB15:DL15"/>
    <mergeCell ref="DM15:DW15"/>
    <mergeCell ref="DX15:EH15"/>
    <mergeCell ref="A16:I16"/>
    <mergeCell ref="J16:BI16"/>
    <mergeCell ref="BJ16:BT16"/>
    <mergeCell ref="BU16:CE16"/>
    <mergeCell ref="CF16:CP16"/>
    <mergeCell ref="CQ16:DA16"/>
    <mergeCell ref="DB16:DL16"/>
    <mergeCell ref="A15:I15"/>
    <mergeCell ref="J15:BI15"/>
    <mergeCell ref="BJ15:BT15"/>
    <mergeCell ref="BU15:CE15"/>
    <mergeCell ref="CF15:CP15"/>
    <mergeCell ref="CQ15:DA15"/>
    <mergeCell ref="DM16:DW16"/>
    <mergeCell ref="DX16:EH16"/>
    <mergeCell ref="A17:I17"/>
    <mergeCell ref="J17:BI17"/>
    <mergeCell ref="BJ17:BT17"/>
    <mergeCell ref="BU17:CE17"/>
    <mergeCell ref="CF17:CP17"/>
    <mergeCell ref="CQ17:DA17"/>
    <mergeCell ref="DB17:DL17"/>
    <mergeCell ref="DM17:DW17"/>
    <mergeCell ref="DX17:EH17"/>
    <mergeCell ref="A18:I18"/>
    <mergeCell ref="J18:BI18"/>
    <mergeCell ref="BJ18:BT18"/>
    <mergeCell ref="BU18:CE18"/>
    <mergeCell ref="CF18:CP18"/>
    <mergeCell ref="CQ18:DA18"/>
    <mergeCell ref="DB18:DL18"/>
    <mergeCell ref="DM18:DW18"/>
    <mergeCell ref="DX18:EH18"/>
    <mergeCell ref="DB19:DL19"/>
    <mergeCell ref="DM19:DW19"/>
    <mergeCell ref="DX19:EH19"/>
    <mergeCell ref="A20:I20"/>
    <mergeCell ref="J20:BI20"/>
    <mergeCell ref="BJ20:BT20"/>
    <mergeCell ref="BU20:CE20"/>
    <mergeCell ref="CF20:CP20"/>
    <mergeCell ref="CQ20:DA20"/>
    <mergeCell ref="DB20:DL20"/>
    <mergeCell ref="A19:I19"/>
    <mergeCell ref="J19:BI19"/>
    <mergeCell ref="BJ19:BT19"/>
    <mergeCell ref="BU19:CE19"/>
    <mergeCell ref="CF19:CP19"/>
    <mergeCell ref="CQ19:DA19"/>
    <mergeCell ref="DM20:DW20"/>
    <mergeCell ref="DX20:EH20"/>
    <mergeCell ref="A21:I21"/>
    <mergeCell ref="J21:BI21"/>
    <mergeCell ref="BJ21:BT21"/>
    <mergeCell ref="BU21:CE21"/>
    <mergeCell ref="CF21:CP21"/>
    <mergeCell ref="CQ21:DA21"/>
    <mergeCell ref="DB21:DL21"/>
    <mergeCell ref="DM21:DW21"/>
    <mergeCell ref="DX21:EH21"/>
    <mergeCell ref="A22:I22"/>
    <mergeCell ref="J22:BI22"/>
    <mergeCell ref="BJ22:BT22"/>
    <mergeCell ref="BU22:CE22"/>
    <mergeCell ref="CF22:CP22"/>
    <mergeCell ref="CQ22:DA22"/>
    <mergeCell ref="DB22:DL22"/>
    <mergeCell ref="DM22:DW22"/>
    <mergeCell ref="DX22:EH22"/>
    <mergeCell ref="DB23:DL23"/>
    <mergeCell ref="DM23:DW23"/>
    <mergeCell ref="DX23:EH23"/>
    <mergeCell ref="A24:I24"/>
    <mergeCell ref="J24:BI24"/>
    <mergeCell ref="BJ24:BT24"/>
    <mergeCell ref="BU24:CE24"/>
    <mergeCell ref="CF24:CP24"/>
    <mergeCell ref="CQ24:DA24"/>
    <mergeCell ref="DB24:DL24"/>
    <mergeCell ref="A23:I23"/>
    <mergeCell ref="J23:BI23"/>
    <mergeCell ref="BJ23:BT23"/>
    <mergeCell ref="BU23:CE23"/>
    <mergeCell ref="CF23:CP23"/>
    <mergeCell ref="CQ23:DA23"/>
    <mergeCell ref="DM24:DW24"/>
    <mergeCell ref="DX24:EH24"/>
    <mergeCell ref="A25:I25"/>
    <mergeCell ref="J25:BI25"/>
    <mergeCell ref="BJ25:BT25"/>
    <mergeCell ref="BU25:CE25"/>
    <mergeCell ref="CF25:CP25"/>
    <mergeCell ref="CQ25:DA25"/>
    <mergeCell ref="DB25:DL25"/>
    <mergeCell ref="DM25:DW25"/>
    <mergeCell ref="DX25:EH25"/>
    <mergeCell ref="A26:I26"/>
    <mergeCell ref="J26:BI26"/>
    <mergeCell ref="BJ26:BT26"/>
    <mergeCell ref="BU26:CE26"/>
    <mergeCell ref="CF26:CP26"/>
    <mergeCell ref="CQ26:DA26"/>
    <mergeCell ref="DB26:DL26"/>
    <mergeCell ref="DM26:DW26"/>
    <mergeCell ref="DX26:EH26"/>
    <mergeCell ref="DB27:DL27"/>
    <mergeCell ref="DM27:DW27"/>
    <mergeCell ref="DX27:EH27"/>
    <mergeCell ref="A28:I28"/>
    <mergeCell ref="J28:BI28"/>
    <mergeCell ref="BJ28:BT28"/>
    <mergeCell ref="BU28:CE28"/>
    <mergeCell ref="CF28:CP28"/>
    <mergeCell ref="CQ28:DA28"/>
    <mergeCell ref="DB28:DL28"/>
    <mergeCell ref="A27:I27"/>
    <mergeCell ref="J27:BI27"/>
    <mergeCell ref="BJ27:BT27"/>
    <mergeCell ref="BU27:CE27"/>
    <mergeCell ref="CF27:CP27"/>
    <mergeCell ref="CQ27:DA27"/>
    <mergeCell ref="DM28:DW28"/>
    <mergeCell ref="DX28:EH28"/>
    <mergeCell ref="A29:I29"/>
    <mergeCell ref="J29:BI29"/>
    <mergeCell ref="BJ29:BT29"/>
    <mergeCell ref="BU29:CE29"/>
    <mergeCell ref="CF29:CP29"/>
    <mergeCell ref="CQ29:DA29"/>
    <mergeCell ref="DB29:DL29"/>
    <mergeCell ref="DM29:DW29"/>
    <mergeCell ref="DX29:EH29"/>
    <mergeCell ref="A30:I30"/>
    <mergeCell ref="J30:BI30"/>
    <mergeCell ref="BJ30:BT30"/>
    <mergeCell ref="BU30:CE30"/>
    <mergeCell ref="CF30:CP30"/>
    <mergeCell ref="CQ30:DA30"/>
    <mergeCell ref="DB30:DL30"/>
    <mergeCell ref="DM30:DW30"/>
    <mergeCell ref="DX30:EH30"/>
    <mergeCell ref="DB31:DL31"/>
    <mergeCell ref="DM31:DW31"/>
    <mergeCell ref="DX31:EH31"/>
    <mergeCell ref="A32:I32"/>
    <mergeCell ref="J32:BI32"/>
    <mergeCell ref="BJ32:BT32"/>
    <mergeCell ref="BU32:CE32"/>
    <mergeCell ref="CF32:CP32"/>
    <mergeCell ref="CQ32:DA32"/>
    <mergeCell ref="DB32:DL32"/>
    <mergeCell ref="A31:I31"/>
    <mergeCell ref="J31:BI31"/>
    <mergeCell ref="BJ31:BT31"/>
    <mergeCell ref="BU31:CE31"/>
    <mergeCell ref="CF31:CP31"/>
    <mergeCell ref="CQ31:DA31"/>
    <mergeCell ref="DM32:DW32"/>
    <mergeCell ref="DX32:EH32"/>
    <mergeCell ref="A33:I33"/>
    <mergeCell ref="J33:BI33"/>
    <mergeCell ref="BJ33:BT33"/>
    <mergeCell ref="BU33:CE33"/>
    <mergeCell ref="CF33:CP33"/>
    <mergeCell ref="CQ33:DA33"/>
    <mergeCell ref="DB33:DL33"/>
    <mergeCell ref="DM33:DW33"/>
    <mergeCell ref="DX33:EH33"/>
    <mergeCell ref="A34:I34"/>
    <mergeCell ref="J34:BI34"/>
    <mergeCell ref="BJ34:BT34"/>
    <mergeCell ref="BU34:CE34"/>
    <mergeCell ref="CF34:CP34"/>
    <mergeCell ref="CQ34:DA34"/>
    <mergeCell ref="DB34:DL34"/>
    <mergeCell ref="DM34:DW34"/>
    <mergeCell ref="DX34:EH34"/>
    <mergeCell ref="DB35:DL35"/>
    <mergeCell ref="DM35:DW35"/>
    <mergeCell ref="DX35:EH35"/>
    <mergeCell ref="A36:I36"/>
    <mergeCell ref="J36:BI36"/>
    <mergeCell ref="BJ36:BT36"/>
    <mergeCell ref="BU36:CE36"/>
    <mergeCell ref="CF36:CP36"/>
    <mergeCell ref="CQ36:DA36"/>
    <mergeCell ref="DB36:DL36"/>
    <mergeCell ref="A35:I35"/>
    <mergeCell ref="J35:BI35"/>
    <mergeCell ref="BJ35:BT35"/>
    <mergeCell ref="BU35:CE35"/>
    <mergeCell ref="CF35:CP35"/>
    <mergeCell ref="CQ35:DA35"/>
    <mergeCell ref="DM36:DW36"/>
    <mergeCell ref="DX36:EH36"/>
    <mergeCell ref="A37:I37"/>
    <mergeCell ref="J37:BI37"/>
    <mergeCell ref="BJ37:BT37"/>
    <mergeCell ref="BU37:CE37"/>
    <mergeCell ref="CF37:CP37"/>
    <mergeCell ref="CQ37:DA37"/>
    <mergeCell ref="DB37:DL37"/>
    <mergeCell ref="DM37:DW37"/>
    <mergeCell ref="DX37:EH37"/>
    <mergeCell ref="A38:I38"/>
    <mergeCell ref="J38:BI38"/>
    <mergeCell ref="BJ38:BT38"/>
    <mergeCell ref="BU38:CE38"/>
    <mergeCell ref="CF38:CP38"/>
    <mergeCell ref="CQ38:DA38"/>
    <mergeCell ref="DB38:DL38"/>
    <mergeCell ref="DM38:DW38"/>
    <mergeCell ref="DX38:EH38"/>
    <mergeCell ref="DB39:DL39"/>
    <mergeCell ref="DM39:DW39"/>
    <mergeCell ref="DX39:EH39"/>
    <mergeCell ref="A46:EH46"/>
    <mergeCell ref="A39:I39"/>
    <mergeCell ref="J39:BI39"/>
    <mergeCell ref="BJ39:BT39"/>
    <mergeCell ref="BU39:CE39"/>
    <mergeCell ref="CF39:CP39"/>
    <mergeCell ref="CQ39:DA39"/>
  </mergeCells>
  <printOptions horizontalCentered="1"/>
  <pageMargins left="0.78740157480314965" right="0.39370078740157483" top="0.78740157480314965" bottom="0.39370078740157483" header="0.19685039370078741" footer="0.19685039370078741"/>
  <pageSetup paperSize="9" scale="74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V46"/>
  <sheetViews>
    <sheetView zoomScaleNormal="100" zoomScaleSheetLayoutView="100" workbookViewId="0">
      <selection activeCell="J31" sqref="J31:BI31"/>
    </sheetView>
  </sheetViews>
  <sheetFormatPr defaultColWidth="0.85546875" defaultRowHeight="12.75" x14ac:dyDescent="0.2"/>
  <cols>
    <col min="1" max="9" width="0.85546875" style="1"/>
    <col min="10" max="66" width="0.7109375" style="1" customWidth="1"/>
    <col min="67" max="67" width="3.42578125" style="1" customWidth="1"/>
    <col min="68" max="72" width="0.7109375" style="1" customWidth="1"/>
    <col min="73" max="125" width="1" style="1" customWidth="1"/>
    <col min="126" max="126" width="2" style="1" customWidth="1"/>
    <col min="127" max="127" width="0.42578125" style="1" customWidth="1"/>
    <col min="128" max="135" width="1.140625" style="1" customWidth="1"/>
    <col min="136" max="136" width="1.28515625" style="1" customWidth="1"/>
    <col min="137" max="137" width="1.28515625" style="1" hidden="1" customWidth="1"/>
    <col min="138" max="138" width="3.140625" style="1" customWidth="1"/>
    <col min="139" max="139" width="0.7109375" style="1" customWidth="1"/>
    <col min="140" max="140" width="0.85546875" style="1" customWidth="1"/>
    <col min="141" max="16384" width="0.85546875" style="1"/>
  </cols>
  <sheetData>
    <row r="1" spans="1:140" ht="33.75" customHeight="1" x14ac:dyDescent="0.2">
      <c r="CN1" s="95" t="s">
        <v>0</v>
      </c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H1" s="95"/>
    </row>
    <row r="2" spans="1:140" ht="15.75" x14ac:dyDescent="0.25">
      <c r="A2" s="96" t="s">
        <v>74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</row>
    <row r="3" spans="1:140" s="2" customFormat="1" ht="28.5" customHeight="1" x14ac:dyDescent="0.25">
      <c r="A3" s="97" t="s">
        <v>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</row>
    <row r="5" spans="1:140" ht="29.25" customHeight="1" x14ac:dyDescent="0.2">
      <c r="CJ5" s="3"/>
      <c r="CK5" s="3"/>
      <c r="CL5" s="3"/>
      <c r="CM5" s="3"/>
      <c r="CN5" s="3"/>
      <c r="CO5" s="98" t="s">
        <v>63</v>
      </c>
      <c r="CP5" s="98"/>
      <c r="CQ5" s="98"/>
      <c r="CR5" s="98"/>
      <c r="CS5" s="98"/>
      <c r="CT5" s="98"/>
      <c r="CU5" s="98"/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98"/>
    </row>
    <row r="6" spans="1:140" x14ac:dyDescent="0.2">
      <c r="CJ6" s="4"/>
      <c r="CK6" s="91" t="s">
        <v>64</v>
      </c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</row>
    <row r="7" spans="1:140" x14ac:dyDescent="0.2">
      <c r="CJ7" s="3"/>
      <c r="CK7" s="99" t="s">
        <v>2</v>
      </c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</row>
    <row r="8" spans="1:140" x14ac:dyDescent="0.2"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91" t="s">
        <v>3</v>
      </c>
      <c r="DG8" s="91"/>
      <c r="DH8" s="92"/>
      <c r="DI8" s="92"/>
      <c r="DJ8" s="92"/>
      <c r="DK8" s="93" t="s">
        <v>3</v>
      </c>
      <c r="DL8" s="93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1">
        <v>20</v>
      </c>
      <c r="DY8" s="91"/>
      <c r="DZ8" s="91"/>
      <c r="EA8" s="94" t="s">
        <v>66</v>
      </c>
      <c r="EB8" s="94"/>
      <c r="EC8" s="94"/>
      <c r="ED8" s="3"/>
      <c r="EE8" s="16" t="s">
        <v>4</v>
      </c>
      <c r="EF8" s="3"/>
      <c r="EG8" s="3"/>
      <c r="EH8" s="16"/>
    </row>
    <row r="9" spans="1:140" x14ac:dyDescent="0.2"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15" t="s">
        <v>5</v>
      </c>
    </row>
    <row r="10" spans="1:140" ht="7.5" customHeight="1" thickBot="1" x14ac:dyDescent="0.25"/>
    <row r="11" spans="1:140" ht="24" customHeight="1" thickBot="1" x14ac:dyDescent="0.25">
      <c r="A11" s="79" t="s">
        <v>6</v>
      </c>
      <c r="B11" s="89"/>
      <c r="C11" s="89"/>
      <c r="D11" s="89"/>
      <c r="E11" s="89"/>
      <c r="F11" s="89"/>
      <c r="G11" s="89"/>
      <c r="H11" s="89"/>
      <c r="I11" s="90"/>
      <c r="J11" s="79" t="s">
        <v>7</v>
      </c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35" t="s">
        <v>73</v>
      </c>
      <c r="BK11" s="36"/>
      <c r="BL11" s="36"/>
      <c r="BM11" s="36"/>
      <c r="BN11" s="36"/>
      <c r="BO11" s="36"/>
      <c r="BP11" s="36"/>
      <c r="BQ11" s="36"/>
      <c r="BR11" s="36"/>
      <c r="BS11" s="36"/>
      <c r="BT11" s="37"/>
      <c r="BU11" s="35" t="s">
        <v>67</v>
      </c>
      <c r="BV11" s="36"/>
      <c r="BW11" s="36"/>
      <c r="BX11" s="36"/>
      <c r="BY11" s="36"/>
      <c r="BZ11" s="36"/>
      <c r="CA11" s="36"/>
      <c r="CB11" s="36"/>
      <c r="CC11" s="36"/>
      <c r="CD11" s="36"/>
      <c r="CE11" s="37"/>
      <c r="CF11" s="78" t="s">
        <v>68</v>
      </c>
      <c r="CG11" s="36"/>
      <c r="CH11" s="36"/>
      <c r="CI11" s="36"/>
      <c r="CJ11" s="36"/>
      <c r="CK11" s="36"/>
      <c r="CL11" s="36"/>
      <c r="CM11" s="36"/>
      <c r="CN11" s="36"/>
      <c r="CO11" s="36"/>
      <c r="CP11" s="37"/>
      <c r="CQ11" s="78" t="s">
        <v>69</v>
      </c>
      <c r="CR11" s="36"/>
      <c r="CS11" s="36"/>
      <c r="CT11" s="36"/>
      <c r="CU11" s="36"/>
      <c r="CV11" s="36"/>
      <c r="CW11" s="36"/>
      <c r="CX11" s="36"/>
      <c r="CY11" s="36"/>
      <c r="CZ11" s="36"/>
      <c r="DA11" s="37"/>
      <c r="DB11" s="78" t="s">
        <v>70</v>
      </c>
      <c r="DC11" s="36"/>
      <c r="DD11" s="36"/>
      <c r="DE11" s="36"/>
      <c r="DF11" s="36"/>
      <c r="DG11" s="36"/>
      <c r="DH11" s="36"/>
      <c r="DI11" s="36"/>
      <c r="DJ11" s="36"/>
      <c r="DK11" s="36"/>
      <c r="DL11" s="37"/>
      <c r="DM11" s="78" t="s">
        <v>71</v>
      </c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111" t="s">
        <v>76</v>
      </c>
      <c r="DY11" s="112"/>
      <c r="DZ11" s="112"/>
      <c r="EA11" s="112"/>
      <c r="EB11" s="112"/>
      <c r="EC11" s="112"/>
      <c r="ED11" s="112"/>
      <c r="EE11" s="112"/>
      <c r="EF11" s="112"/>
      <c r="EG11" s="112"/>
      <c r="EH11" s="113"/>
    </row>
    <row r="12" spans="1:140" s="5" customFormat="1" ht="15.6" customHeight="1" x14ac:dyDescent="0.2">
      <c r="A12" s="82" t="s">
        <v>8</v>
      </c>
      <c r="B12" s="83"/>
      <c r="C12" s="83"/>
      <c r="D12" s="83"/>
      <c r="E12" s="83"/>
      <c r="F12" s="83"/>
      <c r="G12" s="83"/>
      <c r="H12" s="83"/>
      <c r="I12" s="83"/>
      <c r="J12" s="84" t="s">
        <v>9</v>
      </c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38">
        <f>BJ13+BJ20+BJ24</f>
        <v>396.5</v>
      </c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>
        <f>BU13+BU20+BU24</f>
        <v>532.59936999999991</v>
      </c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>
        <f>CF13+CF20+CF24</f>
        <v>485.10399999999993</v>
      </c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>
        <f>CQ13+CQ20+CQ24</f>
        <v>606.05199999999991</v>
      </c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>
        <f>DB13+DB20+DB24</f>
        <v>615.03899999999999</v>
      </c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>
        <f>DM13+DM20+DM24</f>
        <v>652.923</v>
      </c>
      <c r="DN12" s="39"/>
      <c r="DO12" s="39"/>
      <c r="DP12" s="39"/>
      <c r="DQ12" s="39"/>
      <c r="DR12" s="39"/>
      <c r="DS12" s="39"/>
      <c r="DT12" s="39"/>
      <c r="DU12" s="39"/>
      <c r="DV12" s="39"/>
      <c r="DW12" s="86"/>
      <c r="DX12" s="87">
        <f>DX13+DX20+DX24</f>
        <v>3288.2173699999998</v>
      </c>
      <c r="DY12" s="87"/>
      <c r="DZ12" s="87"/>
      <c r="EA12" s="87"/>
      <c r="EB12" s="87"/>
      <c r="EC12" s="87"/>
      <c r="ED12" s="87"/>
      <c r="EE12" s="87"/>
      <c r="EF12" s="87"/>
      <c r="EG12" s="87"/>
      <c r="EH12" s="88"/>
      <c r="EJ12" s="12"/>
    </row>
    <row r="13" spans="1:140" s="5" customFormat="1" ht="15.6" customHeight="1" x14ac:dyDescent="0.2">
      <c r="A13" s="47" t="s">
        <v>10</v>
      </c>
      <c r="B13" s="48"/>
      <c r="C13" s="48"/>
      <c r="D13" s="48"/>
      <c r="E13" s="48"/>
      <c r="F13" s="48"/>
      <c r="G13" s="48"/>
      <c r="H13" s="48"/>
      <c r="I13" s="48"/>
      <c r="J13" s="72" t="s">
        <v>11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27">
        <f>BJ14+BJ15+BJ16</f>
        <v>145.44900000000001</v>
      </c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>
        <f>BU14+BU15+BU16+BU19</f>
        <v>232.41199999999998</v>
      </c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>
        <f t="shared" ref="CF13" si="0">CF14+CF15+CF16+CF19</f>
        <v>153.12899999999999</v>
      </c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>
        <f t="shared" ref="CQ13" si="1">CQ14+CQ15+CQ16+CQ19</f>
        <v>257.17899999999997</v>
      </c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>
        <f t="shared" ref="DB13" si="2">DB14+DB15+DB16+DB19</f>
        <v>248.47299999999998</v>
      </c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>
        <f t="shared" ref="DM13" si="3">DM14+DM15+DM16+DM19</f>
        <v>254.279</v>
      </c>
      <c r="DN13" s="28"/>
      <c r="DO13" s="28"/>
      <c r="DP13" s="28"/>
      <c r="DQ13" s="28"/>
      <c r="DR13" s="28"/>
      <c r="DS13" s="28"/>
      <c r="DT13" s="28"/>
      <c r="DU13" s="28"/>
      <c r="DV13" s="28"/>
      <c r="DW13" s="68"/>
      <c r="DX13" s="75">
        <f>DX14+DX15+DX16+DX19</f>
        <v>1290.9209999999998</v>
      </c>
      <c r="DY13" s="75"/>
      <c r="DZ13" s="75"/>
      <c r="EA13" s="75"/>
      <c r="EB13" s="75"/>
      <c r="EC13" s="75"/>
      <c r="ED13" s="75"/>
      <c r="EE13" s="75"/>
      <c r="EF13" s="75"/>
      <c r="EG13" s="75"/>
      <c r="EH13" s="76"/>
    </row>
    <row r="14" spans="1:140" s="5" customFormat="1" ht="30" customHeight="1" x14ac:dyDescent="0.2">
      <c r="A14" s="47" t="s">
        <v>12</v>
      </c>
      <c r="B14" s="48"/>
      <c r="C14" s="48"/>
      <c r="D14" s="48"/>
      <c r="E14" s="48"/>
      <c r="F14" s="48"/>
      <c r="G14" s="48"/>
      <c r="H14" s="48"/>
      <c r="I14" s="48"/>
      <c r="J14" s="72" t="s">
        <v>13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27">
        <v>145.44900000000001</v>
      </c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73">
        <f>100.313+99</f>
        <v>199.31299999999999</v>
      </c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>
        <f>105.329+47.8</f>
        <v>153.12899999999999</v>
      </c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>
        <f>110.595+47.8</f>
        <v>158.39499999999998</v>
      </c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>
        <f>116.125+47.7</f>
        <v>163.82499999999999</v>
      </c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>
        <f>121.931+47.7</f>
        <v>169.631</v>
      </c>
      <c r="DN14" s="73"/>
      <c r="DO14" s="73"/>
      <c r="DP14" s="73"/>
      <c r="DQ14" s="73"/>
      <c r="DR14" s="73"/>
      <c r="DS14" s="73"/>
      <c r="DT14" s="73"/>
      <c r="DU14" s="73"/>
      <c r="DV14" s="73"/>
      <c r="DW14" s="77"/>
      <c r="DX14" s="69">
        <f>BU14+CF14+CQ14+DB14+DM14+BJ14</f>
        <v>989.74199999999996</v>
      </c>
      <c r="DY14" s="70"/>
      <c r="DZ14" s="70"/>
      <c r="EA14" s="70"/>
      <c r="EB14" s="70"/>
      <c r="EC14" s="70"/>
      <c r="ED14" s="70"/>
      <c r="EE14" s="70"/>
      <c r="EF14" s="70"/>
      <c r="EG14" s="70"/>
      <c r="EH14" s="71"/>
    </row>
    <row r="15" spans="1:140" s="5" customFormat="1" ht="15.6" customHeight="1" x14ac:dyDescent="0.2">
      <c r="A15" s="47" t="s">
        <v>14</v>
      </c>
      <c r="B15" s="48"/>
      <c r="C15" s="48"/>
      <c r="D15" s="48"/>
      <c r="E15" s="48"/>
      <c r="F15" s="48"/>
      <c r="G15" s="48"/>
      <c r="H15" s="48"/>
      <c r="I15" s="48"/>
      <c r="J15" s="72" t="s">
        <v>15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27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77"/>
      <c r="DX15" s="69"/>
      <c r="DY15" s="70"/>
      <c r="DZ15" s="70"/>
      <c r="EA15" s="70"/>
      <c r="EB15" s="70"/>
      <c r="EC15" s="70"/>
      <c r="ED15" s="70"/>
      <c r="EE15" s="70"/>
      <c r="EF15" s="70"/>
      <c r="EG15" s="70"/>
      <c r="EH15" s="71"/>
    </row>
    <row r="16" spans="1:140" s="5" customFormat="1" ht="30" customHeight="1" x14ac:dyDescent="0.2">
      <c r="A16" s="47" t="s">
        <v>16</v>
      </c>
      <c r="B16" s="48"/>
      <c r="C16" s="48"/>
      <c r="D16" s="48"/>
      <c r="E16" s="48"/>
      <c r="F16" s="48"/>
      <c r="G16" s="48"/>
      <c r="H16" s="48"/>
      <c r="I16" s="48"/>
      <c r="J16" s="72" t="s">
        <v>17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27">
        <f>BJ17+BJ18</f>
        <v>0</v>
      </c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73">
        <f>BU17+BU18</f>
        <v>0</v>
      </c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>
        <f>CF17+CF18</f>
        <v>0</v>
      </c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>
        <f>CQ17+CQ18</f>
        <v>0</v>
      </c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>
        <f>DB17+DB18</f>
        <v>0</v>
      </c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>
        <f>DM17+DM18</f>
        <v>0</v>
      </c>
      <c r="DN16" s="73"/>
      <c r="DO16" s="73"/>
      <c r="DP16" s="73"/>
      <c r="DQ16" s="73"/>
      <c r="DR16" s="73"/>
      <c r="DS16" s="73"/>
      <c r="DT16" s="73"/>
      <c r="DU16" s="73"/>
      <c r="DV16" s="73"/>
      <c r="DW16" s="77"/>
      <c r="DX16" s="69">
        <f t="shared" ref="DX16:DX35" si="4">BU16+CF16+CQ16+DB16+DM16</f>
        <v>0</v>
      </c>
      <c r="DY16" s="70"/>
      <c r="DZ16" s="70"/>
      <c r="EA16" s="70"/>
      <c r="EB16" s="70"/>
      <c r="EC16" s="70"/>
      <c r="ED16" s="70"/>
      <c r="EE16" s="70"/>
      <c r="EF16" s="70"/>
      <c r="EG16" s="70"/>
      <c r="EH16" s="71"/>
    </row>
    <row r="17" spans="1:178" s="5" customFormat="1" ht="30" customHeight="1" x14ac:dyDescent="0.2">
      <c r="A17" s="103" t="s">
        <v>18</v>
      </c>
      <c r="B17" s="104"/>
      <c r="C17" s="104"/>
      <c r="D17" s="104"/>
      <c r="E17" s="104"/>
      <c r="F17" s="104"/>
      <c r="G17" s="104"/>
      <c r="H17" s="104"/>
      <c r="I17" s="104"/>
      <c r="J17" s="105" t="s">
        <v>19</v>
      </c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1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  <c r="BX17" s="102"/>
      <c r="BY17" s="102"/>
      <c r="BZ17" s="102"/>
      <c r="CA17" s="102"/>
      <c r="CB17" s="102"/>
      <c r="CC17" s="102"/>
      <c r="CD17" s="102"/>
      <c r="CE17" s="102"/>
      <c r="CF17" s="102"/>
      <c r="CG17" s="102"/>
      <c r="CH17" s="102"/>
      <c r="CI17" s="102"/>
      <c r="CJ17" s="102"/>
      <c r="CK17" s="102"/>
      <c r="CL17" s="102"/>
      <c r="CM17" s="102"/>
      <c r="CN17" s="102"/>
      <c r="CO17" s="102"/>
      <c r="CP17" s="102"/>
      <c r="CQ17" s="102"/>
      <c r="CR17" s="102"/>
      <c r="CS17" s="102"/>
      <c r="CT17" s="102"/>
      <c r="CU17" s="102"/>
      <c r="CV17" s="102"/>
      <c r="CW17" s="102"/>
      <c r="CX17" s="102"/>
      <c r="CY17" s="102"/>
      <c r="CZ17" s="102"/>
      <c r="DA17" s="102"/>
      <c r="DB17" s="102"/>
      <c r="DC17" s="102"/>
      <c r="DD17" s="102"/>
      <c r="DE17" s="102"/>
      <c r="DF17" s="102"/>
      <c r="DG17" s="102"/>
      <c r="DH17" s="102"/>
      <c r="DI17" s="102"/>
      <c r="DJ17" s="102"/>
      <c r="DK17" s="102"/>
      <c r="DL17" s="102"/>
      <c r="DM17" s="102"/>
      <c r="DN17" s="102"/>
      <c r="DO17" s="102"/>
      <c r="DP17" s="102"/>
      <c r="DQ17" s="102"/>
      <c r="DR17" s="102"/>
      <c r="DS17" s="102"/>
      <c r="DT17" s="102"/>
      <c r="DU17" s="102"/>
      <c r="DV17" s="102"/>
      <c r="DW17" s="107"/>
      <c r="DX17" s="108">
        <f t="shared" si="4"/>
        <v>0</v>
      </c>
      <c r="DY17" s="109"/>
      <c r="DZ17" s="109"/>
      <c r="EA17" s="109"/>
      <c r="EB17" s="109"/>
      <c r="EC17" s="109"/>
      <c r="ED17" s="109"/>
      <c r="EE17" s="109"/>
      <c r="EF17" s="109"/>
      <c r="EG17" s="109"/>
      <c r="EH17" s="110"/>
      <c r="EI17" s="17"/>
      <c r="EJ17" s="17"/>
      <c r="EK17" s="17"/>
      <c r="FV17" s="5" t="s">
        <v>72</v>
      </c>
    </row>
    <row r="18" spans="1:178" s="5" customFormat="1" ht="30" customHeight="1" x14ac:dyDescent="0.2">
      <c r="A18" s="47" t="s">
        <v>20</v>
      </c>
      <c r="B18" s="48"/>
      <c r="C18" s="48"/>
      <c r="D18" s="48"/>
      <c r="E18" s="48"/>
      <c r="F18" s="48"/>
      <c r="G18" s="48"/>
      <c r="H18" s="48"/>
      <c r="I18" s="48"/>
      <c r="J18" s="72" t="s">
        <v>21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27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7"/>
      <c r="DX18" s="69">
        <f t="shared" si="4"/>
        <v>0</v>
      </c>
      <c r="DY18" s="70"/>
      <c r="DZ18" s="70"/>
      <c r="EA18" s="70"/>
      <c r="EB18" s="70"/>
      <c r="EC18" s="70"/>
      <c r="ED18" s="70"/>
      <c r="EE18" s="70"/>
      <c r="EF18" s="70"/>
      <c r="EG18" s="70"/>
      <c r="EH18" s="71"/>
    </row>
    <row r="19" spans="1:178" s="5" customFormat="1" ht="15.6" customHeight="1" x14ac:dyDescent="0.2">
      <c r="A19" s="47" t="s">
        <v>22</v>
      </c>
      <c r="B19" s="48"/>
      <c r="C19" s="48"/>
      <c r="D19" s="48"/>
      <c r="E19" s="48"/>
      <c r="F19" s="48"/>
      <c r="G19" s="48"/>
      <c r="H19" s="48"/>
      <c r="I19" s="48"/>
      <c r="J19" s="72" t="s">
        <v>75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27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73">
        <f>33.099</f>
        <v>33.098999999999997</v>
      </c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  <c r="CQ19" s="102">
        <f>84.648+14.136</f>
        <v>98.783999999999992</v>
      </c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73">
        <v>84.647999999999996</v>
      </c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>
        <v>84.647999999999996</v>
      </c>
      <c r="DN19" s="73"/>
      <c r="DO19" s="73"/>
      <c r="DP19" s="73"/>
      <c r="DQ19" s="73"/>
      <c r="DR19" s="73"/>
      <c r="DS19" s="73"/>
      <c r="DT19" s="73"/>
      <c r="DU19" s="73"/>
      <c r="DV19" s="73"/>
      <c r="DW19" s="77"/>
      <c r="DX19" s="69">
        <f>BU19+CF19+CQ19+DB19+DM19</f>
        <v>301.17899999999997</v>
      </c>
      <c r="DY19" s="70"/>
      <c r="DZ19" s="70"/>
      <c r="EA19" s="70"/>
      <c r="EB19" s="70"/>
      <c r="EC19" s="70"/>
      <c r="ED19" s="70"/>
      <c r="EE19" s="70"/>
      <c r="EF19" s="70"/>
      <c r="EG19" s="70"/>
      <c r="EH19" s="71"/>
    </row>
    <row r="20" spans="1:178" s="5" customFormat="1" ht="15.6" customHeight="1" x14ac:dyDescent="0.2">
      <c r="A20" s="47" t="s">
        <v>23</v>
      </c>
      <c r="B20" s="48"/>
      <c r="C20" s="48"/>
      <c r="D20" s="48"/>
      <c r="E20" s="48"/>
      <c r="F20" s="48"/>
      <c r="G20" s="48"/>
      <c r="H20" s="48"/>
      <c r="I20" s="48"/>
      <c r="J20" s="72" t="s">
        <v>24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27">
        <f>BJ21+BJ22+BJ23</f>
        <v>251.05099999999999</v>
      </c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>
        <f>BU21+BU22+BU23</f>
        <v>300.18736999999999</v>
      </c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>
        <f>CF21+CF22+CF23</f>
        <v>331.97499999999997</v>
      </c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73">
        <f>CQ21+CQ22+CQ23</f>
        <v>348.87299999999999</v>
      </c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28">
        <f>DB21+DB22+DB23</f>
        <v>366.56600000000003</v>
      </c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>
        <f>DM21+DM22+DM23</f>
        <v>398.64400000000001</v>
      </c>
      <c r="DN20" s="28"/>
      <c r="DO20" s="28"/>
      <c r="DP20" s="28"/>
      <c r="DQ20" s="28"/>
      <c r="DR20" s="28"/>
      <c r="DS20" s="28"/>
      <c r="DT20" s="28"/>
      <c r="DU20" s="28"/>
      <c r="DV20" s="28"/>
      <c r="DW20" s="68"/>
      <c r="DX20" s="69">
        <f>BU20+CF20+CQ20+DB20+DM20+BJ20</f>
        <v>1997.29637</v>
      </c>
      <c r="DY20" s="70"/>
      <c r="DZ20" s="70"/>
      <c r="EA20" s="70"/>
      <c r="EB20" s="70"/>
      <c r="EC20" s="70"/>
      <c r="ED20" s="70"/>
      <c r="EE20" s="70"/>
      <c r="EF20" s="70"/>
      <c r="EG20" s="70"/>
      <c r="EH20" s="71"/>
    </row>
    <row r="21" spans="1:178" s="5" customFormat="1" ht="15.6" customHeight="1" x14ac:dyDescent="0.2">
      <c r="A21" s="47" t="s">
        <v>25</v>
      </c>
      <c r="B21" s="48"/>
      <c r="C21" s="48"/>
      <c r="D21" s="48"/>
      <c r="E21" s="48"/>
      <c r="F21" s="48"/>
      <c r="G21" s="48"/>
      <c r="H21" s="48"/>
      <c r="I21" s="48"/>
      <c r="J21" s="72" t="s">
        <v>26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27">
        <f>354.051-103</f>
        <v>251.05099999999999</v>
      </c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>
        <f>399.18737-99</f>
        <v>300.18736999999999</v>
      </c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>
        <f>379.775-47.8</f>
        <v>331.97499999999997</v>
      </c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73">
        <f>396.673-47.8</f>
        <v>348.87299999999999</v>
      </c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28">
        <f>414.266-47.7</f>
        <v>366.56600000000003</v>
      </c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>
        <f>446.344-47.7</f>
        <v>398.64400000000001</v>
      </c>
      <c r="DN21" s="28"/>
      <c r="DO21" s="28"/>
      <c r="DP21" s="28"/>
      <c r="DQ21" s="28"/>
      <c r="DR21" s="28"/>
      <c r="DS21" s="28"/>
      <c r="DT21" s="28"/>
      <c r="DU21" s="28"/>
      <c r="DV21" s="28"/>
      <c r="DW21" s="68"/>
      <c r="DX21" s="69">
        <f>BU21+CF21+CQ21+DB21+DM21+BJ21</f>
        <v>1997.29637</v>
      </c>
      <c r="DY21" s="70"/>
      <c r="DZ21" s="70"/>
      <c r="EA21" s="70"/>
      <c r="EB21" s="70"/>
      <c r="EC21" s="70"/>
      <c r="ED21" s="70"/>
      <c r="EE21" s="70"/>
      <c r="EF21" s="70"/>
      <c r="EG21" s="70"/>
      <c r="EH21" s="71"/>
    </row>
    <row r="22" spans="1:178" s="5" customFormat="1" ht="15.6" customHeight="1" x14ac:dyDescent="0.2">
      <c r="A22" s="47" t="s">
        <v>27</v>
      </c>
      <c r="B22" s="48"/>
      <c r="C22" s="48"/>
      <c r="D22" s="48"/>
      <c r="E22" s="48"/>
      <c r="F22" s="48"/>
      <c r="G22" s="48"/>
      <c r="H22" s="48"/>
      <c r="I22" s="48"/>
      <c r="J22" s="72" t="s">
        <v>28</v>
      </c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27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68"/>
      <c r="DX22" s="69">
        <f t="shared" si="4"/>
        <v>0</v>
      </c>
      <c r="DY22" s="70"/>
      <c r="DZ22" s="70"/>
      <c r="EA22" s="70"/>
      <c r="EB22" s="70"/>
      <c r="EC22" s="70"/>
      <c r="ED22" s="70"/>
      <c r="EE22" s="70"/>
      <c r="EF22" s="70"/>
      <c r="EG22" s="70"/>
      <c r="EH22" s="71"/>
    </row>
    <row r="23" spans="1:178" s="5" customFormat="1" ht="30" customHeight="1" x14ac:dyDescent="0.2">
      <c r="A23" s="47" t="s">
        <v>29</v>
      </c>
      <c r="B23" s="48"/>
      <c r="C23" s="48"/>
      <c r="D23" s="48"/>
      <c r="E23" s="48"/>
      <c r="F23" s="48"/>
      <c r="G23" s="48"/>
      <c r="H23" s="48"/>
      <c r="I23" s="48"/>
      <c r="J23" s="72" t="s">
        <v>30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27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68"/>
      <c r="DX23" s="69">
        <f t="shared" si="4"/>
        <v>0</v>
      </c>
      <c r="DY23" s="70"/>
      <c r="DZ23" s="70"/>
      <c r="EA23" s="70"/>
      <c r="EB23" s="70"/>
      <c r="EC23" s="70"/>
      <c r="ED23" s="70"/>
      <c r="EE23" s="70"/>
      <c r="EF23" s="70"/>
      <c r="EG23" s="70"/>
      <c r="EH23" s="71"/>
    </row>
    <row r="24" spans="1:178" s="5" customFormat="1" ht="15.6" customHeight="1" x14ac:dyDescent="0.2">
      <c r="A24" s="47" t="s">
        <v>31</v>
      </c>
      <c r="B24" s="48"/>
      <c r="C24" s="48"/>
      <c r="D24" s="48"/>
      <c r="E24" s="48"/>
      <c r="F24" s="48"/>
      <c r="G24" s="48"/>
      <c r="H24" s="48"/>
      <c r="I24" s="48"/>
      <c r="J24" s="72" t="s">
        <v>32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27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68"/>
      <c r="DX24" s="69">
        <f t="shared" si="4"/>
        <v>0</v>
      </c>
      <c r="DY24" s="70"/>
      <c r="DZ24" s="70"/>
      <c r="EA24" s="70"/>
      <c r="EB24" s="70"/>
      <c r="EC24" s="70"/>
      <c r="ED24" s="70"/>
      <c r="EE24" s="70"/>
      <c r="EF24" s="70"/>
      <c r="EG24" s="70"/>
      <c r="EH24" s="71"/>
    </row>
    <row r="25" spans="1:178" s="5" customFormat="1" ht="15.6" customHeight="1" x14ac:dyDescent="0.2">
      <c r="A25" s="47" t="s">
        <v>33</v>
      </c>
      <c r="B25" s="48"/>
      <c r="C25" s="48"/>
      <c r="D25" s="48"/>
      <c r="E25" s="48"/>
      <c r="F25" s="48"/>
      <c r="G25" s="48"/>
      <c r="H25" s="48"/>
      <c r="I25" s="48"/>
      <c r="J25" s="72" t="s">
        <v>34</v>
      </c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27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68"/>
      <c r="DX25" s="69">
        <f t="shared" si="4"/>
        <v>0</v>
      </c>
      <c r="DY25" s="70"/>
      <c r="DZ25" s="70"/>
      <c r="EA25" s="70"/>
      <c r="EB25" s="70"/>
      <c r="EC25" s="70"/>
      <c r="ED25" s="70"/>
      <c r="EE25" s="70"/>
      <c r="EF25" s="70"/>
      <c r="EG25" s="70"/>
      <c r="EH25" s="71"/>
    </row>
    <row r="26" spans="1:178" s="5" customFormat="1" ht="15.6" customHeight="1" x14ac:dyDescent="0.2">
      <c r="A26" s="47" t="s">
        <v>35</v>
      </c>
      <c r="B26" s="48"/>
      <c r="C26" s="48"/>
      <c r="D26" s="48"/>
      <c r="E26" s="48"/>
      <c r="F26" s="48"/>
      <c r="G26" s="48"/>
      <c r="H26" s="48"/>
      <c r="I26" s="48"/>
      <c r="J26" s="72" t="s">
        <v>36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27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68"/>
      <c r="DX26" s="69">
        <f t="shared" si="4"/>
        <v>0</v>
      </c>
      <c r="DY26" s="70"/>
      <c r="DZ26" s="70"/>
      <c r="EA26" s="70"/>
      <c r="EB26" s="70"/>
      <c r="EC26" s="70"/>
      <c r="ED26" s="70"/>
      <c r="EE26" s="70"/>
      <c r="EF26" s="70"/>
      <c r="EG26" s="70"/>
      <c r="EH26" s="71"/>
    </row>
    <row r="27" spans="1:178" s="5" customFormat="1" ht="30" customHeight="1" x14ac:dyDescent="0.2">
      <c r="A27" s="47" t="s">
        <v>37</v>
      </c>
      <c r="B27" s="48"/>
      <c r="C27" s="48"/>
      <c r="D27" s="48"/>
      <c r="E27" s="48"/>
      <c r="F27" s="48"/>
      <c r="G27" s="48"/>
      <c r="H27" s="48"/>
      <c r="I27" s="48"/>
      <c r="J27" s="72" t="s">
        <v>38</v>
      </c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27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68"/>
      <c r="DX27" s="69">
        <f t="shared" si="4"/>
        <v>0</v>
      </c>
      <c r="DY27" s="70"/>
      <c r="DZ27" s="70"/>
      <c r="EA27" s="70"/>
      <c r="EB27" s="70"/>
      <c r="EC27" s="70"/>
      <c r="ED27" s="70"/>
      <c r="EE27" s="70"/>
      <c r="EF27" s="70"/>
      <c r="EG27" s="70"/>
      <c r="EH27" s="71"/>
    </row>
    <row r="28" spans="1:178" s="5" customFormat="1" ht="15.6" customHeight="1" x14ac:dyDescent="0.2">
      <c r="A28" s="47" t="s">
        <v>39</v>
      </c>
      <c r="B28" s="48"/>
      <c r="C28" s="48"/>
      <c r="D28" s="48"/>
      <c r="E28" s="48"/>
      <c r="F28" s="48"/>
      <c r="G28" s="48"/>
      <c r="H28" s="48"/>
      <c r="I28" s="48"/>
      <c r="J28" s="72" t="s">
        <v>40</v>
      </c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27">
        <f>SUM(BJ29:BT35)</f>
        <v>0</v>
      </c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>
        <f t="shared" ref="BU28" si="5">SUM(BU29:CE35)</f>
        <v>268.08</v>
      </c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>
        <f t="shared" ref="CF28" si="6">SUM(CF29:CP35)</f>
        <v>0</v>
      </c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>
        <f t="shared" ref="CQ28" si="7">SUM(CQ29:DA35)</f>
        <v>0</v>
      </c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>
        <f t="shared" ref="DB28" si="8">SUM(DB29:DL35)</f>
        <v>0</v>
      </c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>
        <f t="shared" ref="DM28" si="9">SUM(DM29:DW35)</f>
        <v>0</v>
      </c>
      <c r="DN28" s="28"/>
      <c r="DO28" s="28"/>
      <c r="DP28" s="28"/>
      <c r="DQ28" s="28"/>
      <c r="DR28" s="28"/>
      <c r="DS28" s="28"/>
      <c r="DT28" s="28"/>
      <c r="DU28" s="28"/>
      <c r="DV28" s="28"/>
      <c r="DW28" s="68"/>
      <c r="DX28" s="75">
        <f>SUM(DX29:EH35)</f>
        <v>268.08</v>
      </c>
      <c r="DY28" s="75"/>
      <c r="DZ28" s="75"/>
      <c r="EA28" s="75"/>
      <c r="EB28" s="75"/>
      <c r="EC28" s="75"/>
      <c r="ED28" s="75"/>
      <c r="EE28" s="75"/>
      <c r="EF28" s="75"/>
      <c r="EG28" s="75"/>
      <c r="EH28" s="76"/>
    </row>
    <row r="29" spans="1:178" s="5" customFormat="1" ht="15.6" customHeight="1" x14ac:dyDescent="0.2">
      <c r="A29" s="47" t="s">
        <v>41</v>
      </c>
      <c r="B29" s="48"/>
      <c r="C29" s="48"/>
      <c r="D29" s="48"/>
      <c r="E29" s="48"/>
      <c r="F29" s="48"/>
      <c r="G29" s="48"/>
      <c r="H29" s="48"/>
      <c r="I29" s="48"/>
      <c r="J29" s="72" t="s">
        <v>42</v>
      </c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101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>
        <f>221.082+32.862+14.136</f>
        <v>268.08</v>
      </c>
      <c r="BV29" s="102"/>
      <c r="BW29" s="102"/>
      <c r="BX29" s="102"/>
      <c r="BY29" s="102"/>
      <c r="BZ29" s="102"/>
      <c r="CA29" s="102"/>
      <c r="CB29" s="102"/>
      <c r="CC29" s="102"/>
      <c r="CD29" s="102"/>
      <c r="CE29" s="102"/>
      <c r="CF29" s="28">
        <f>32.862*0</f>
        <v>0</v>
      </c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68"/>
      <c r="DX29" s="69">
        <f>BU29+CF29+CQ29+DB29+DM29+BJ29</f>
        <v>268.08</v>
      </c>
      <c r="DY29" s="70"/>
      <c r="DZ29" s="70"/>
      <c r="EA29" s="70"/>
      <c r="EB29" s="70"/>
      <c r="EC29" s="70"/>
      <c r="ED29" s="70"/>
      <c r="EE29" s="70"/>
      <c r="EF29" s="70"/>
      <c r="EG29" s="70"/>
      <c r="EH29" s="71"/>
    </row>
    <row r="30" spans="1:178" s="5" customFormat="1" ht="15.6" customHeight="1" x14ac:dyDescent="0.2">
      <c r="A30" s="47" t="s">
        <v>43</v>
      </c>
      <c r="B30" s="48"/>
      <c r="C30" s="48"/>
      <c r="D30" s="48"/>
      <c r="E30" s="48"/>
      <c r="F30" s="48"/>
      <c r="G30" s="48"/>
      <c r="H30" s="48"/>
      <c r="I30" s="48"/>
      <c r="J30" s="72" t="s">
        <v>44</v>
      </c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27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68"/>
      <c r="DX30" s="69">
        <f t="shared" si="4"/>
        <v>0</v>
      </c>
      <c r="DY30" s="70"/>
      <c r="DZ30" s="70"/>
      <c r="EA30" s="70"/>
      <c r="EB30" s="70"/>
      <c r="EC30" s="70"/>
      <c r="ED30" s="70"/>
      <c r="EE30" s="70"/>
      <c r="EF30" s="70"/>
      <c r="EG30" s="70"/>
      <c r="EH30" s="71"/>
    </row>
    <row r="31" spans="1:178" s="5" customFormat="1" ht="15.6" customHeight="1" x14ac:dyDescent="0.2">
      <c r="A31" s="47" t="s">
        <v>45</v>
      </c>
      <c r="B31" s="48"/>
      <c r="C31" s="48"/>
      <c r="D31" s="48"/>
      <c r="E31" s="48"/>
      <c r="F31" s="48"/>
      <c r="G31" s="48"/>
      <c r="H31" s="48"/>
      <c r="I31" s="48"/>
      <c r="J31" s="72" t="s">
        <v>46</v>
      </c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27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68"/>
      <c r="DX31" s="69">
        <f t="shared" si="4"/>
        <v>0</v>
      </c>
      <c r="DY31" s="70"/>
      <c r="DZ31" s="70"/>
      <c r="EA31" s="70"/>
      <c r="EB31" s="70"/>
      <c r="EC31" s="70"/>
      <c r="ED31" s="70"/>
      <c r="EE31" s="70"/>
      <c r="EF31" s="70"/>
      <c r="EG31" s="70"/>
      <c r="EH31" s="71"/>
    </row>
    <row r="32" spans="1:178" s="5" customFormat="1" ht="15.6" customHeight="1" x14ac:dyDescent="0.2">
      <c r="A32" s="47" t="s">
        <v>47</v>
      </c>
      <c r="B32" s="48"/>
      <c r="C32" s="48"/>
      <c r="D32" s="48"/>
      <c r="E32" s="48"/>
      <c r="F32" s="48"/>
      <c r="G32" s="48"/>
      <c r="H32" s="48"/>
      <c r="I32" s="48"/>
      <c r="J32" s="72" t="s">
        <v>48</v>
      </c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27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68"/>
      <c r="DX32" s="69">
        <f t="shared" si="4"/>
        <v>0</v>
      </c>
      <c r="DY32" s="70"/>
      <c r="DZ32" s="70"/>
      <c r="EA32" s="70"/>
      <c r="EB32" s="70"/>
      <c r="EC32" s="70"/>
      <c r="ED32" s="70"/>
      <c r="EE32" s="70"/>
      <c r="EF32" s="70"/>
      <c r="EG32" s="70"/>
      <c r="EH32" s="71"/>
    </row>
    <row r="33" spans="1:140" s="5" customFormat="1" ht="15.6" customHeight="1" x14ac:dyDescent="0.2">
      <c r="A33" s="47" t="s">
        <v>49</v>
      </c>
      <c r="B33" s="48"/>
      <c r="C33" s="48"/>
      <c r="D33" s="48"/>
      <c r="E33" s="48"/>
      <c r="F33" s="48"/>
      <c r="G33" s="48"/>
      <c r="H33" s="48"/>
      <c r="I33" s="48"/>
      <c r="J33" s="72" t="s">
        <v>50</v>
      </c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27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68"/>
      <c r="DX33" s="69">
        <f t="shared" si="4"/>
        <v>0</v>
      </c>
      <c r="DY33" s="70"/>
      <c r="DZ33" s="70"/>
      <c r="EA33" s="70"/>
      <c r="EB33" s="70"/>
      <c r="EC33" s="70"/>
      <c r="ED33" s="70"/>
      <c r="EE33" s="70"/>
      <c r="EF33" s="70"/>
      <c r="EG33" s="70"/>
      <c r="EH33" s="71"/>
    </row>
    <row r="34" spans="1:140" s="5" customFormat="1" ht="15.6" customHeight="1" x14ac:dyDescent="0.2">
      <c r="A34" s="47" t="s">
        <v>51</v>
      </c>
      <c r="B34" s="48"/>
      <c r="C34" s="48"/>
      <c r="D34" s="48"/>
      <c r="E34" s="48"/>
      <c r="F34" s="48"/>
      <c r="G34" s="48"/>
      <c r="H34" s="48"/>
      <c r="I34" s="48"/>
      <c r="J34" s="72" t="s">
        <v>52</v>
      </c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27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68"/>
      <c r="DX34" s="69">
        <f t="shared" si="4"/>
        <v>0</v>
      </c>
      <c r="DY34" s="70"/>
      <c r="DZ34" s="70"/>
      <c r="EA34" s="70"/>
      <c r="EB34" s="70"/>
      <c r="EC34" s="70"/>
      <c r="ED34" s="70"/>
      <c r="EE34" s="70"/>
      <c r="EF34" s="70"/>
      <c r="EG34" s="70"/>
      <c r="EH34" s="71"/>
    </row>
    <row r="35" spans="1:140" s="5" customFormat="1" ht="15.6" customHeight="1" thickBot="1" x14ac:dyDescent="0.25">
      <c r="A35" s="40" t="s">
        <v>53</v>
      </c>
      <c r="B35" s="41"/>
      <c r="C35" s="41"/>
      <c r="D35" s="41"/>
      <c r="E35" s="41"/>
      <c r="F35" s="41"/>
      <c r="G35" s="41"/>
      <c r="H35" s="41"/>
      <c r="I35" s="41"/>
      <c r="J35" s="66" t="s">
        <v>54</v>
      </c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29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55"/>
      <c r="DX35" s="56">
        <f t="shared" si="4"/>
        <v>0</v>
      </c>
      <c r="DY35" s="57"/>
      <c r="DZ35" s="57"/>
      <c r="EA35" s="57"/>
      <c r="EB35" s="57"/>
      <c r="EC35" s="57"/>
      <c r="ED35" s="57"/>
      <c r="EE35" s="57"/>
      <c r="EF35" s="57"/>
      <c r="EG35" s="57"/>
      <c r="EH35" s="58"/>
      <c r="EJ35" s="12"/>
    </row>
    <row r="36" spans="1:140" s="6" customFormat="1" ht="15.6" customHeight="1" x14ac:dyDescent="0.2">
      <c r="A36" s="59"/>
      <c r="B36" s="60"/>
      <c r="C36" s="60"/>
      <c r="D36" s="60"/>
      <c r="E36" s="60"/>
      <c r="F36" s="60"/>
      <c r="G36" s="60"/>
      <c r="H36" s="60"/>
      <c r="I36" s="61"/>
      <c r="J36" s="62" t="s">
        <v>55</v>
      </c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18">
        <f>BJ12+BJ28</f>
        <v>396.5</v>
      </c>
      <c r="BK36" s="19"/>
      <c r="BL36" s="19"/>
      <c r="BM36" s="19"/>
      <c r="BN36" s="19"/>
      <c r="BO36" s="19"/>
      <c r="BP36" s="19"/>
      <c r="BQ36" s="19"/>
      <c r="BR36" s="19"/>
      <c r="BS36" s="19"/>
      <c r="BT36" s="20"/>
      <c r="BU36" s="64">
        <f>BU12+BU28</f>
        <v>800.67936999999984</v>
      </c>
      <c r="BV36" s="19"/>
      <c r="BW36" s="19"/>
      <c r="BX36" s="19"/>
      <c r="BY36" s="19"/>
      <c r="BZ36" s="19"/>
      <c r="CA36" s="19"/>
      <c r="CB36" s="19"/>
      <c r="CC36" s="19"/>
      <c r="CD36" s="19"/>
      <c r="CE36" s="20"/>
      <c r="CF36" s="64">
        <f>CF12+CF28</f>
        <v>485.10399999999993</v>
      </c>
      <c r="CG36" s="19"/>
      <c r="CH36" s="19"/>
      <c r="CI36" s="19"/>
      <c r="CJ36" s="19"/>
      <c r="CK36" s="19"/>
      <c r="CL36" s="19"/>
      <c r="CM36" s="19"/>
      <c r="CN36" s="19"/>
      <c r="CO36" s="19"/>
      <c r="CP36" s="20"/>
      <c r="CQ36" s="64">
        <f>CQ12+CQ28</f>
        <v>606.05199999999991</v>
      </c>
      <c r="CR36" s="19"/>
      <c r="CS36" s="19"/>
      <c r="CT36" s="19"/>
      <c r="CU36" s="19"/>
      <c r="CV36" s="19"/>
      <c r="CW36" s="19"/>
      <c r="CX36" s="19"/>
      <c r="CY36" s="19"/>
      <c r="CZ36" s="19"/>
      <c r="DA36" s="20"/>
      <c r="DB36" s="64">
        <f>DB12+DB28</f>
        <v>615.03899999999999</v>
      </c>
      <c r="DC36" s="19"/>
      <c r="DD36" s="19"/>
      <c r="DE36" s="19"/>
      <c r="DF36" s="19"/>
      <c r="DG36" s="19"/>
      <c r="DH36" s="19"/>
      <c r="DI36" s="19"/>
      <c r="DJ36" s="19"/>
      <c r="DK36" s="19"/>
      <c r="DL36" s="20"/>
      <c r="DM36" s="64">
        <f>DM12+DM28</f>
        <v>652.923</v>
      </c>
      <c r="DN36" s="19"/>
      <c r="DO36" s="19"/>
      <c r="DP36" s="19"/>
      <c r="DQ36" s="19"/>
      <c r="DR36" s="19"/>
      <c r="DS36" s="19"/>
      <c r="DT36" s="19"/>
      <c r="DU36" s="19"/>
      <c r="DV36" s="19"/>
      <c r="DW36" s="20"/>
      <c r="DX36" s="19">
        <f>DX12+DX28</f>
        <v>3556.2973699999998</v>
      </c>
      <c r="DY36" s="19"/>
      <c r="DZ36" s="19"/>
      <c r="EA36" s="19"/>
      <c r="EB36" s="19"/>
      <c r="EC36" s="19"/>
      <c r="ED36" s="19"/>
      <c r="EE36" s="19"/>
      <c r="EF36" s="19"/>
      <c r="EG36" s="19"/>
      <c r="EH36" s="65"/>
      <c r="EJ36" s="13"/>
    </row>
    <row r="37" spans="1:140" s="5" customFormat="1" ht="15.6" customHeight="1" x14ac:dyDescent="0.2">
      <c r="A37" s="47"/>
      <c r="B37" s="48"/>
      <c r="C37" s="48"/>
      <c r="D37" s="48"/>
      <c r="E37" s="48"/>
      <c r="F37" s="48"/>
      <c r="G37" s="48"/>
      <c r="H37" s="48"/>
      <c r="I37" s="49"/>
      <c r="J37" s="53" t="s">
        <v>56</v>
      </c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21"/>
      <c r="BK37" s="22"/>
      <c r="BL37" s="22"/>
      <c r="BM37" s="22"/>
      <c r="BN37" s="22"/>
      <c r="BO37" s="22"/>
      <c r="BP37" s="22"/>
      <c r="BQ37" s="22"/>
      <c r="BR37" s="22"/>
      <c r="BS37" s="22"/>
      <c r="BT37" s="23"/>
      <c r="BU37" s="45"/>
      <c r="BV37" s="22"/>
      <c r="BW37" s="22"/>
      <c r="BX37" s="22"/>
      <c r="BY37" s="22"/>
      <c r="BZ37" s="22"/>
      <c r="CA37" s="22"/>
      <c r="CB37" s="22"/>
      <c r="CC37" s="22"/>
      <c r="CD37" s="22"/>
      <c r="CE37" s="23"/>
      <c r="CF37" s="45"/>
      <c r="CG37" s="22"/>
      <c r="CH37" s="22"/>
      <c r="CI37" s="22"/>
      <c r="CJ37" s="22"/>
      <c r="CK37" s="22"/>
      <c r="CL37" s="22"/>
      <c r="CM37" s="22"/>
      <c r="CN37" s="22"/>
      <c r="CO37" s="22"/>
      <c r="CP37" s="23"/>
      <c r="CQ37" s="45"/>
      <c r="CR37" s="22"/>
      <c r="CS37" s="22"/>
      <c r="CT37" s="22"/>
      <c r="CU37" s="22"/>
      <c r="CV37" s="22"/>
      <c r="CW37" s="22"/>
      <c r="CX37" s="22"/>
      <c r="CY37" s="22"/>
      <c r="CZ37" s="22"/>
      <c r="DA37" s="23"/>
      <c r="DB37" s="45"/>
      <c r="DC37" s="22"/>
      <c r="DD37" s="22"/>
      <c r="DE37" s="22"/>
      <c r="DF37" s="22"/>
      <c r="DG37" s="22"/>
      <c r="DH37" s="22"/>
      <c r="DI37" s="22"/>
      <c r="DJ37" s="22"/>
      <c r="DK37" s="22"/>
      <c r="DL37" s="23"/>
      <c r="DM37" s="45"/>
      <c r="DN37" s="22"/>
      <c r="DO37" s="22"/>
      <c r="DP37" s="22"/>
      <c r="DQ37" s="22"/>
      <c r="DR37" s="22"/>
      <c r="DS37" s="22"/>
      <c r="DT37" s="22"/>
      <c r="DU37" s="22"/>
      <c r="DV37" s="22"/>
      <c r="DW37" s="23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46"/>
    </row>
    <row r="38" spans="1:140" s="5" customFormat="1" ht="15.6" customHeight="1" x14ac:dyDescent="0.2">
      <c r="A38" s="47"/>
      <c r="B38" s="48"/>
      <c r="C38" s="48"/>
      <c r="D38" s="48"/>
      <c r="E38" s="48"/>
      <c r="F38" s="48"/>
      <c r="G38" s="48"/>
      <c r="H38" s="48"/>
      <c r="I38" s="49"/>
      <c r="J38" s="50" t="s">
        <v>57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21"/>
      <c r="BK38" s="22"/>
      <c r="BL38" s="22"/>
      <c r="BM38" s="22"/>
      <c r="BN38" s="22"/>
      <c r="BO38" s="22"/>
      <c r="BP38" s="22"/>
      <c r="BQ38" s="22"/>
      <c r="BR38" s="22"/>
      <c r="BS38" s="22"/>
      <c r="BT38" s="23"/>
      <c r="BU38" s="52"/>
      <c r="BV38" s="22"/>
      <c r="BW38" s="22"/>
      <c r="BX38" s="22"/>
      <c r="BY38" s="22"/>
      <c r="BZ38" s="22"/>
      <c r="CA38" s="22"/>
      <c r="CB38" s="22"/>
      <c r="CC38" s="22"/>
      <c r="CD38" s="22"/>
      <c r="CE38" s="23"/>
      <c r="CF38" s="52"/>
      <c r="CG38" s="22"/>
      <c r="CH38" s="22"/>
      <c r="CI38" s="22"/>
      <c r="CJ38" s="22"/>
      <c r="CK38" s="22"/>
      <c r="CL38" s="22"/>
      <c r="CM38" s="22"/>
      <c r="CN38" s="22"/>
      <c r="CO38" s="22"/>
      <c r="CP38" s="23"/>
      <c r="CQ38" s="52"/>
      <c r="CR38" s="22"/>
      <c r="CS38" s="22"/>
      <c r="CT38" s="22"/>
      <c r="CU38" s="22"/>
      <c r="CV38" s="22"/>
      <c r="CW38" s="22"/>
      <c r="CX38" s="22"/>
      <c r="CY38" s="22"/>
      <c r="CZ38" s="22"/>
      <c r="DA38" s="23"/>
      <c r="DB38" s="52"/>
      <c r="DC38" s="22"/>
      <c r="DD38" s="22"/>
      <c r="DE38" s="22"/>
      <c r="DF38" s="22"/>
      <c r="DG38" s="22"/>
      <c r="DH38" s="22"/>
      <c r="DI38" s="22"/>
      <c r="DJ38" s="22"/>
      <c r="DK38" s="22"/>
      <c r="DL38" s="23"/>
      <c r="DM38" s="52"/>
      <c r="DN38" s="22"/>
      <c r="DO38" s="22"/>
      <c r="DP38" s="22"/>
      <c r="DQ38" s="22"/>
      <c r="DR38" s="22"/>
      <c r="DS38" s="22"/>
      <c r="DT38" s="22"/>
      <c r="DU38" s="22"/>
      <c r="DV38" s="22"/>
      <c r="DW38" s="23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46"/>
    </row>
    <row r="39" spans="1:140" s="5" customFormat="1" ht="15.6" customHeight="1" thickBot="1" x14ac:dyDescent="0.25">
      <c r="A39" s="40"/>
      <c r="B39" s="41"/>
      <c r="C39" s="41"/>
      <c r="D39" s="41"/>
      <c r="E39" s="41"/>
      <c r="F39" s="41"/>
      <c r="G39" s="41"/>
      <c r="H39" s="41"/>
      <c r="I39" s="42"/>
      <c r="J39" s="43" t="s">
        <v>58</v>
      </c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24"/>
      <c r="BK39" s="25"/>
      <c r="BL39" s="25"/>
      <c r="BM39" s="25"/>
      <c r="BN39" s="25"/>
      <c r="BO39" s="25"/>
      <c r="BP39" s="25"/>
      <c r="BQ39" s="25"/>
      <c r="BR39" s="25"/>
      <c r="BS39" s="25"/>
      <c r="BT39" s="26"/>
      <c r="BU39" s="31"/>
      <c r="BV39" s="25"/>
      <c r="BW39" s="25"/>
      <c r="BX39" s="25"/>
      <c r="BY39" s="25"/>
      <c r="BZ39" s="25"/>
      <c r="CA39" s="25"/>
      <c r="CB39" s="25"/>
      <c r="CC39" s="25"/>
      <c r="CD39" s="25"/>
      <c r="CE39" s="26"/>
      <c r="CF39" s="31"/>
      <c r="CG39" s="25"/>
      <c r="CH39" s="25"/>
      <c r="CI39" s="25"/>
      <c r="CJ39" s="25"/>
      <c r="CK39" s="25"/>
      <c r="CL39" s="25"/>
      <c r="CM39" s="25"/>
      <c r="CN39" s="25"/>
      <c r="CO39" s="25"/>
      <c r="CP39" s="26"/>
      <c r="CQ39" s="31"/>
      <c r="CR39" s="25"/>
      <c r="CS39" s="25"/>
      <c r="CT39" s="25"/>
      <c r="CU39" s="25"/>
      <c r="CV39" s="25"/>
      <c r="CW39" s="25"/>
      <c r="CX39" s="25"/>
      <c r="CY39" s="25"/>
      <c r="CZ39" s="25"/>
      <c r="DA39" s="26"/>
      <c r="DB39" s="31"/>
      <c r="DC39" s="25"/>
      <c r="DD39" s="25"/>
      <c r="DE39" s="25"/>
      <c r="DF39" s="25"/>
      <c r="DG39" s="25"/>
      <c r="DH39" s="25"/>
      <c r="DI39" s="25"/>
      <c r="DJ39" s="25"/>
      <c r="DK39" s="25"/>
      <c r="DL39" s="26"/>
      <c r="DM39" s="31"/>
      <c r="DN39" s="25"/>
      <c r="DO39" s="25"/>
      <c r="DP39" s="25"/>
      <c r="DQ39" s="25"/>
      <c r="DR39" s="25"/>
      <c r="DS39" s="25"/>
      <c r="DT39" s="25"/>
      <c r="DU39" s="25"/>
      <c r="DV39" s="25"/>
      <c r="DW39" s="26"/>
      <c r="DX39" s="32"/>
      <c r="DY39" s="25"/>
      <c r="DZ39" s="25"/>
      <c r="EA39" s="25"/>
      <c r="EB39" s="25"/>
      <c r="EC39" s="25"/>
      <c r="ED39" s="25"/>
      <c r="EE39" s="25"/>
      <c r="EF39" s="25"/>
      <c r="EG39" s="25"/>
      <c r="EH39" s="33"/>
    </row>
    <row r="40" spans="1:140" s="7" customFormat="1" ht="18.75" customHeight="1" x14ac:dyDescent="0.2">
      <c r="G40" s="8" t="s">
        <v>59</v>
      </c>
      <c r="H40" s="7" t="s">
        <v>60</v>
      </c>
    </row>
    <row r="41" spans="1:140" s="7" customFormat="1" ht="11.25" x14ac:dyDescent="0.2">
      <c r="F41" s="8"/>
      <c r="G41" s="8" t="s">
        <v>61</v>
      </c>
      <c r="H41" s="7" t="s">
        <v>62</v>
      </c>
    </row>
    <row r="42" spans="1:140" s="5" customFormat="1" ht="15.6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</row>
    <row r="43" spans="1:140" s="5" customFormat="1" ht="15.6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</row>
    <row r="44" spans="1:140" s="5" customFormat="1" ht="15.6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</row>
    <row r="45" spans="1:140" s="5" customFormat="1" ht="15.6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</row>
    <row r="46" spans="1:140" s="5" customFormat="1" ht="32.25" customHeight="1" x14ac:dyDescent="0.2">
      <c r="A46" s="100" t="s">
        <v>79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0"/>
      <c r="DD46" s="100"/>
      <c r="DE46" s="100"/>
      <c r="DF46" s="100"/>
      <c r="DG46" s="100"/>
      <c r="DH46" s="100"/>
      <c r="DI46" s="100"/>
      <c r="DJ46" s="100"/>
      <c r="DK46" s="100"/>
      <c r="DL46" s="100"/>
      <c r="DM46" s="100"/>
      <c r="DN46" s="100"/>
      <c r="DO46" s="100"/>
      <c r="DP46" s="100"/>
      <c r="DQ46" s="100"/>
      <c r="DR46" s="100"/>
      <c r="DS46" s="100"/>
      <c r="DT46" s="100"/>
      <c r="DU46" s="100"/>
      <c r="DV46" s="100"/>
      <c r="DW46" s="100"/>
      <c r="DX46" s="100"/>
      <c r="DY46" s="100"/>
      <c r="DZ46" s="100"/>
      <c r="EA46" s="100"/>
      <c r="EB46" s="100"/>
      <c r="EC46" s="100"/>
      <c r="ED46" s="100"/>
      <c r="EE46" s="100"/>
      <c r="EF46" s="100"/>
      <c r="EG46" s="100"/>
      <c r="EH46" s="100"/>
      <c r="EI46" s="14"/>
      <c r="EJ46" s="14"/>
    </row>
  </sheetData>
  <mergeCells count="274">
    <mergeCell ref="DF8:DG8"/>
    <mergeCell ref="DH8:DJ8"/>
    <mergeCell ref="DK8:DL8"/>
    <mergeCell ref="DM8:DW8"/>
    <mergeCell ref="DX8:DZ8"/>
    <mergeCell ref="EA8:EC8"/>
    <mergeCell ref="CN1:EH1"/>
    <mergeCell ref="A2:EH2"/>
    <mergeCell ref="A3:EH3"/>
    <mergeCell ref="CO5:EH5"/>
    <mergeCell ref="CK6:EH6"/>
    <mergeCell ref="CK7:EH7"/>
    <mergeCell ref="DB11:DL11"/>
    <mergeCell ref="DM11:DW11"/>
    <mergeCell ref="DX11:EH11"/>
    <mergeCell ref="A12:I12"/>
    <mergeCell ref="J12:BI12"/>
    <mergeCell ref="BJ12:BT12"/>
    <mergeCell ref="BU12:CE12"/>
    <mergeCell ref="CF12:CP12"/>
    <mergeCell ref="CQ12:DA12"/>
    <mergeCell ref="DB12:DL12"/>
    <mergeCell ref="A11:I11"/>
    <mergeCell ref="J11:BI11"/>
    <mergeCell ref="BJ11:BT11"/>
    <mergeCell ref="BU11:CE11"/>
    <mergeCell ref="CF11:CP11"/>
    <mergeCell ref="CQ11:DA11"/>
    <mergeCell ref="DM12:DW12"/>
    <mergeCell ref="DX12:EH12"/>
    <mergeCell ref="A13:I13"/>
    <mergeCell ref="J13:BI13"/>
    <mergeCell ref="BJ13:BT13"/>
    <mergeCell ref="BU13:CE13"/>
    <mergeCell ref="CF13:CP13"/>
    <mergeCell ref="CQ13:DA13"/>
    <mergeCell ref="DB13:DL13"/>
    <mergeCell ref="DM13:DW13"/>
    <mergeCell ref="DX13:EH13"/>
    <mergeCell ref="A14:I14"/>
    <mergeCell ref="J14:BI14"/>
    <mergeCell ref="BJ14:BT14"/>
    <mergeCell ref="BU14:CE14"/>
    <mergeCell ref="CF14:CP14"/>
    <mergeCell ref="CQ14:DA14"/>
    <mergeCell ref="DB14:DL14"/>
    <mergeCell ref="DM14:DW14"/>
    <mergeCell ref="DX14:EH14"/>
    <mergeCell ref="DB15:DL15"/>
    <mergeCell ref="DM15:DW15"/>
    <mergeCell ref="DX15:EH15"/>
    <mergeCell ref="A16:I16"/>
    <mergeCell ref="J16:BI16"/>
    <mergeCell ref="BJ16:BT16"/>
    <mergeCell ref="BU16:CE16"/>
    <mergeCell ref="CF16:CP16"/>
    <mergeCell ref="CQ16:DA16"/>
    <mergeCell ref="DB16:DL16"/>
    <mergeCell ref="A15:I15"/>
    <mergeCell ref="J15:BI15"/>
    <mergeCell ref="BJ15:BT15"/>
    <mergeCell ref="BU15:CE15"/>
    <mergeCell ref="CF15:CP15"/>
    <mergeCell ref="CQ15:DA15"/>
    <mergeCell ref="DM16:DW16"/>
    <mergeCell ref="DX16:EH16"/>
    <mergeCell ref="A17:I17"/>
    <mergeCell ref="J17:BI17"/>
    <mergeCell ref="BJ17:BT17"/>
    <mergeCell ref="BU17:CE17"/>
    <mergeCell ref="CF17:CP17"/>
    <mergeCell ref="CQ17:DA17"/>
    <mergeCell ref="DB17:DL17"/>
    <mergeCell ref="DM17:DW17"/>
    <mergeCell ref="DX17:EH17"/>
    <mergeCell ref="A18:I18"/>
    <mergeCell ref="J18:BI18"/>
    <mergeCell ref="BJ18:BT18"/>
    <mergeCell ref="BU18:CE18"/>
    <mergeCell ref="CF18:CP18"/>
    <mergeCell ref="CQ18:DA18"/>
    <mergeCell ref="DB18:DL18"/>
    <mergeCell ref="DM18:DW18"/>
    <mergeCell ref="DX18:EH18"/>
    <mergeCell ref="DB19:DL19"/>
    <mergeCell ref="DM19:DW19"/>
    <mergeCell ref="DX19:EH19"/>
    <mergeCell ref="A20:I20"/>
    <mergeCell ref="J20:BI20"/>
    <mergeCell ref="BJ20:BT20"/>
    <mergeCell ref="BU20:CE20"/>
    <mergeCell ref="CF20:CP20"/>
    <mergeCell ref="CQ20:DA20"/>
    <mergeCell ref="DB20:DL20"/>
    <mergeCell ref="A19:I19"/>
    <mergeCell ref="J19:BI19"/>
    <mergeCell ref="BJ19:BT19"/>
    <mergeCell ref="BU19:CE19"/>
    <mergeCell ref="CF19:CP19"/>
    <mergeCell ref="CQ19:DA19"/>
    <mergeCell ref="DM20:DW20"/>
    <mergeCell ref="DX20:EH20"/>
    <mergeCell ref="A21:I21"/>
    <mergeCell ref="J21:BI21"/>
    <mergeCell ref="BJ21:BT21"/>
    <mergeCell ref="BU21:CE21"/>
    <mergeCell ref="CF21:CP21"/>
    <mergeCell ref="CQ21:DA21"/>
    <mergeCell ref="DB21:DL21"/>
    <mergeCell ref="DM21:DW21"/>
    <mergeCell ref="DX21:EH21"/>
    <mergeCell ref="A22:I22"/>
    <mergeCell ref="J22:BI22"/>
    <mergeCell ref="BJ22:BT22"/>
    <mergeCell ref="BU22:CE22"/>
    <mergeCell ref="CF22:CP22"/>
    <mergeCell ref="CQ22:DA22"/>
    <mergeCell ref="DB22:DL22"/>
    <mergeCell ref="DM22:DW22"/>
    <mergeCell ref="DX22:EH22"/>
    <mergeCell ref="DB23:DL23"/>
    <mergeCell ref="DM23:DW23"/>
    <mergeCell ref="DX23:EH23"/>
    <mergeCell ref="A24:I24"/>
    <mergeCell ref="J24:BI24"/>
    <mergeCell ref="BJ24:BT24"/>
    <mergeCell ref="BU24:CE24"/>
    <mergeCell ref="CF24:CP24"/>
    <mergeCell ref="CQ24:DA24"/>
    <mergeCell ref="DB24:DL24"/>
    <mergeCell ref="A23:I23"/>
    <mergeCell ref="J23:BI23"/>
    <mergeCell ref="BJ23:BT23"/>
    <mergeCell ref="BU23:CE23"/>
    <mergeCell ref="CF23:CP23"/>
    <mergeCell ref="CQ23:DA23"/>
    <mergeCell ref="DM24:DW24"/>
    <mergeCell ref="DX24:EH24"/>
    <mergeCell ref="A25:I25"/>
    <mergeCell ref="J25:BI25"/>
    <mergeCell ref="BJ25:BT25"/>
    <mergeCell ref="BU25:CE25"/>
    <mergeCell ref="CF25:CP25"/>
    <mergeCell ref="CQ25:DA25"/>
    <mergeCell ref="DB25:DL25"/>
    <mergeCell ref="DM25:DW25"/>
    <mergeCell ref="DX25:EH25"/>
    <mergeCell ref="A26:I26"/>
    <mergeCell ref="J26:BI26"/>
    <mergeCell ref="BJ26:BT26"/>
    <mergeCell ref="BU26:CE26"/>
    <mergeCell ref="CF26:CP26"/>
    <mergeCell ref="CQ26:DA26"/>
    <mergeCell ref="DB26:DL26"/>
    <mergeCell ref="DM26:DW26"/>
    <mergeCell ref="DX26:EH26"/>
    <mergeCell ref="DB27:DL27"/>
    <mergeCell ref="DM27:DW27"/>
    <mergeCell ref="DX27:EH27"/>
    <mergeCell ref="A28:I28"/>
    <mergeCell ref="J28:BI28"/>
    <mergeCell ref="BJ28:BT28"/>
    <mergeCell ref="BU28:CE28"/>
    <mergeCell ref="CF28:CP28"/>
    <mergeCell ref="CQ28:DA28"/>
    <mergeCell ref="DB28:DL28"/>
    <mergeCell ref="A27:I27"/>
    <mergeCell ref="J27:BI27"/>
    <mergeCell ref="BJ27:BT27"/>
    <mergeCell ref="BU27:CE27"/>
    <mergeCell ref="CF27:CP27"/>
    <mergeCell ref="CQ27:DA27"/>
    <mergeCell ref="DM28:DW28"/>
    <mergeCell ref="DX28:EH28"/>
    <mergeCell ref="A29:I29"/>
    <mergeCell ref="J29:BI29"/>
    <mergeCell ref="BJ29:BT29"/>
    <mergeCell ref="BU29:CE29"/>
    <mergeCell ref="CF29:CP29"/>
    <mergeCell ref="CQ29:DA29"/>
    <mergeCell ref="DB29:DL29"/>
    <mergeCell ref="DM29:DW29"/>
    <mergeCell ref="DX29:EH29"/>
    <mergeCell ref="A30:I30"/>
    <mergeCell ref="J30:BI30"/>
    <mergeCell ref="BJ30:BT30"/>
    <mergeCell ref="BU30:CE30"/>
    <mergeCell ref="CF30:CP30"/>
    <mergeCell ref="CQ30:DA30"/>
    <mergeCell ref="DB30:DL30"/>
    <mergeCell ref="DM30:DW30"/>
    <mergeCell ref="DX30:EH30"/>
    <mergeCell ref="DB31:DL31"/>
    <mergeCell ref="DM31:DW31"/>
    <mergeCell ref="DX31:EH31"/>
    <mergeCell ref="A32:I32"/>
    <mergeCell ref="J32:BI32"/>
    <mergeCell ref="BJ32:BT32"/>
    <mergeCell ref="BU32:CE32"/>
    <mergeCell ref="CF32:CP32"/>
    <mergeCell ref="CQ32:DA32"/>
    <mergeCell ref="DB32:DL32"/>
    <mergeCell ref="A31:I31"/>
    <mergeCell ref="J31:BI31"/>
    <mergeCell ref="BJ31:BT31"/>
    <mergeCell ref="BU31:CE31"/>
    <mergeCell ref="CF31:CP31"/>
    <mergeCell ref="CQ31:DA31"/>
    <mergeCell ref="DM32:DW32"/>
    <mergeCell ref="DX32:EH32"/>
    <mergeCell ref="A33:I33"/>
    <mergeCell ref="J33:BI33"/>
    <mergeCell ref="BJ33:BT33"/>
    <mergeCell ref="BU33:CE33"/>
    <mergeCell ref="CF33:CP33"/>
    <mergeCell ref="CQ33:DA33"/>
    <mergeCell ref="DB33:DL33"/>
    <mergeCell ref="DM33:DW33"/>
    <mergeCell ref="DX33:EH33"/>
    <mergeCell ref="A34:I34"/>
    <mergeCell ref="J34:BI34"/>
    <mergeCell ref="BJ34:BT34"/>
    <mergeCell ref="BU34:CE34"/>
    <mergeCell ref="CF34:CP34"/>
    <mergeCell ref="CQ34:DA34"/>
    <mergeCell ref="DB34:DL34"/>
    <mergeCell ref="DM34:DW34"/>
    <mergeCell ref="DX34:EH34"/>
    <mergeCell ref="DB35:DL35"/>
    <mergeCell ref="DM35:DW35"/>
    <mergeCell ref="DX35:EH35"/>
    <mergeCell ref="A36:I36"/>
    <mergeCell ref="J36:BI36"/>
    <mergeCell ref="BJ36:BT36"/>
    <mergeCell ref="BU36:CE36"/>
    <mergeCell ref="CF36:CP36"/>
    <mergeCell ref="CQ36:DA36"/>
    <mergeCell ref="DB36:DL36"/>
    <mergeCell ref="A35:I35"/>
    <mergeCell ref="J35:BI35"/>
    <mergeCell ref="BJ35:BT35"/>
    <mergeCell ref="BU35:CE35"/>
    <mergeCell ref="CF35:CP35"/>
    <mergeCell ref="CQ35:DA35"/>
    <mergeCell ref="DM36:DW36"/>
    <mergeCell ref="DX36:EH36"/>
    <mergeCell ref="A37:I37"/>
    <mergeCell ref="J37:BI37"/>
    <mergeCell ref="BJ37:BT37"/>
    <mergeCell ref="BU37:CE37"/>
    <mergeCell ref="CF37:CP37"/>
    <mergeCell ref="CQ37:DA37"/>
    <mergeCell ref="DB37:DL37"/>
    <mergeCell ref="DM37:DW37"/>
    <mergeCell ref="DX37:EH37"/>
    <mergeCell ref="A38:I38"/>
    <mergeCell ref="J38:BI38"/>
    <mergeCell ref="BJ38:BT38"/>
    <mergeCell ref="BU38:CE38"/>
    <mergeCell ref="CF38:CP38"/>
    <mergeCell ref="CQ38:DA38"/>
    <mergeCell ref="DB38:DL38"/>
    <mergeCell ref="DM38:DW38"/>
    <mergeCell ref="DX38:EH38"/>
    <mergeCell ref="DB39:DL39"/>
    <mergeCell ref="DM39:DW39"/>
    <mergeCell ref="DX39:EH39"/>
    <mergeCell ref="A46:EH46"/>
    <mergeCell ref="A39:I39"/>
    <mergeCell ref="J39:BI39"/>
    <mergeCell ref="BJ39:BT39"/>
    <mergeCell ref="BU39:CE39"/>
    <mergeCell ref="CF39:CP39"/>
    <mergeCell ref="CQ39:DA39"/>
  </mergeCells>
  <printOptions horizontalCentered="1"/>
  <pageMargins left="0.78740157480314965" right="0.39370078740157483" top="0.78740157480314965" bottom="0.39370078740157483" header="0.19685039370078741" footer="0.19685039370078741"/>
  <pageSetup paperSize="9" scale="7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прил. 4.2 (04.09.2024) 99+</vt:lpstr>
      <vt:lpstr>Вариант 1.</vt:lpstr>
      <vt:lpstr>Вариант 2.</vt:lpstr>
      <vt:lpstr>Вариант 3.</vt:lpstr>
      <vt:lpstr>'Вариант 1.'!Область_печати</vt:lpstr>
      <vt:lpstr>'Вариант 2.'!Область_печати</vt:lpstr>
      <vt:lpstr>'Вариант 3.'!Область_печати</vt:lpstr>
      <vt:lpstr>'прил. 4.2 (04.09.2024) 99+'!Область_печати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Иванкова</dc:creator>
  <cp:lastModifiedBy>Лиморенко Анна Игоревна</cp:lastModifiedBy>
  <cp:lastPrinted>2024-09-11T08:32:51Z</cp:lastPrinted>
  <dcterms:created xsi:type="dcterms:W3CDTF">2016-12-05T06:21:36Z</dcterms:created>
  <dcterms:modified xsi:type="dcterms:W3CDTF">2024-09-18T02:41:56Z</dcterms:modified>
</cp:coreProperties>
</file>