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585" windowHeight="9615"/>
  </bookViews>
  <sheets>
    <sheet name="3 ОС " sheetId="1" r:id="rId1"/>
  </sheets>
  <definedNames>
    <definedName name="_xlnm._FilterDatabase" localSheetId="0" hidden="1">'3 ОС '!$A$20:$W$190</definedName>
    <definedName name="_xlnm.Print_Area" localSheetId="0">'3 ОС '!$A$1:$W$140</definedName>
  </definedNames>
  <calcPr calcId="124519"/>
</workbook>
</file>

<file path=xl/calcChain.xml><?xml version="1.0" encoding="utf-8"?>
<calcChain xmlns="http://schemas.openxmlformats.org/spreadsheetml/2006/main">
  <c r="U103" i="1"/>
  <c r="V103" s="1"/>
  <c r="U118"/>
  <c r="V118" s="1"/>
  <c r="U190"/>
  <c r="V190" s="1"/>
  <c r="U119"/>
  <c r="V119" s="1"/>
  <c r="U120"/>
  <c r="V120" s="1"/>
  <c r="U121"/>
  <c r="V121" s="1"/>
  <c r="U122"/>
  <c r="V122" s="1"/>
  <c r="U123"/>
  <c r="V123" s="1"/>
  <c r="U124"/>
  <c r="V124" s="1"/>
  <c r="U125"/>
  <c r="V125" s="1"/>
  <c r="U126"/>
  <c r="V126" s="1"/>
  <c r="U127"/>
  <c r="V127" s="1"/>
  <c r="U128"/>
  <c r="V128" s="1"/>
  <c r="U129"/>
  <c r="V129" s="1"/>
  <c r="U130"/>
  <c r="V130" s="1"/>
  <c r="U131"/>
  <c r="V131" s="1"/>
  <c r="U132"/>
  <c r="V132" s="1"/>
  <c r="U133"/>
  <c r="V133" s="1"/>
  <c r="U134"/>
  <c r="V134" s="1"/>
  <c r="U135"/>
  <c r="V135" s="1"/>
  <c r="U136"/>
  <c r="V136" s="1"/>
  <c r="U137"/>
  <c r="V137" s="1"/>
  <c r="U138"/>
  <c r="V138" s="1"/>
  <c r="U139"/>
  <c r="V139" s="1"/>
  <c r="U140"/>
  <c r="V140" s="1"/>
  <c r="U141"/>
  <c r="V141" s="1"/>
  <c r="U142"/>
  <c r="V142" s="1"/>
  <c r="U143"/>
  <c r="V143" s="1"/>
  <c r="U144"/>
  <c r="V144" s="1"/>
  <c r="U145"/>
  <c r="V145" s="1"/>
  <c r="U146"/>
  <c r="V146" s="1"/>
  <c r="U147"/>
  <c r="V147" s="1"/>
  <c r="U148"/>
  <c r="V148" s="1"/>
  <c r="U149"/>
  <c r="V149" s="1"/>
  <c r="U150"/>
  <c r="V150" s="1"/>
  <c r="U151"/>
  <c r="V151" s="1"/>
  <c r="U152"/>
  <c r="V152" s="1"/>
  <c r="U153"/>
  <c r="V153" s="1"/>
  <c r="U154"/>
  <c r="V154" s="1"/>
  <c r="U155"/>
  <c r="V155" s="1"/>
  <c r="U156"/>
  <c r="V156" s="1"/>
  <c r="U157"/>
  <c r="V157" s="1"/>
  <c r="U158"/>
  <c r="V158" s="1"/>
  <c r="U159"/>
  <c r="V159" s="1"/>
  <c r="U160"/>
  <c r="V160" s="1"/>
  <c r="U161"/>
  <c r="V161" s="1"/>
  <c r="U162"/>
  <c r="V162" s="1"/>
  <c r="U163"/>
  <c r="V163" s="1"/>
  <c r="U164"/>
  <c r="V164" s="1"/>
  <c r="U165"/>
  <c r="V165" s="1"/>
  <c r="U166"/>
  <c r="V166" s="1"/>
  <c r="U167"/>
  <c r="V167" s="1"/>
  <c r="U168"/>
  <c r="V168" s="1"/>
  <c r="U169"/>
  <c r="V169" s="1"/>
  <c r="U170"/>
  <c r="V170" s="1"/>
  <c r="U171"/>
  <c r="V171" s="1"/>
  <c r="U172"/>
  <c r="V172" s="1"/>
  <c r="U173"/>
  <c r="V173" s="1"/>
  <c r="U174"/>
  <c r="V174" s="1"/>
  <c r="U175"/>
  <c r="V175" s="1"/>
  <c r="U176"/>
  <c r="V176" s="1"/>
  <c r="U177"/>
  <c r="V177" s="1"/>
  <c r="U178"/>
  <c r="V178" s="1"/>
  <c r="U179"/>
  <c r="V179" s="1"/>
  <c r="U180"/>
  <c r="V180" s="1"/>
  <c r="U181"/>
  <c r="V181" s="1"/>
  <c r="U182"/>
  <c r="V182" s="1"/>
  <c r="U183"/>
  <c r="V183" s="1"/>
  <c r="U184"/>
  <c r="V184" s="1"/>
  <c r="U185"/>
  <c r="V185" s="1"/>
  <c r="U186"/>
  <c r="V186" s="1"/>
  <c r="U187"/>
  <c r="V187" s="1"/>
  <c r="U72"/>
  <c r="V72" s="1"/>
  <c r="U73"/>
  <c r="V73" s="1"/>
  <c r="U74"/>
  <c r="V74" s="1"/>
  <c r="U75"/>
  <c r="V75" s="1"/>
  <c r="U76"/>
  <c r="V76" s="1"/>
  <c r="U77"/>
  <c r="V77" s="1"/>
  <c r="U78"/>
  <c r="V78" s="1"/>
  <c r="U79"/>
  <c r="V79" s="1"/>
  <c r="U80"/>
  <c r="V80" s="1"/>
  <c r="U81"/>
  <c r="V81" s="1"/>
  <c r="U82"/>
  <c r="V82" s="1"/>
  <c r="U83"/>
  <c r="V83" s="1"/>
  <c r="U84"/>
  <c r="V84" s="1"/>
  <c r="U85"/>
  <c r="V85" s="1"/>
  <c r="U86"/>
  <c r="V86" s="1"/>
  <c r="U87"/>
  <c r="V87" s="1"/>
  <c r="U88"/>
  <c r="V88" s="1"/>
  <c r="U89"/>
  <c r="V89" s="1"/>
  <c r="U90"/>
  <c r="V90" s="1"/>
  <c r="U91"/>
  <c r="V91" s="1"/>
  <c r="U92"/>
  <c r="V92" s="1"/>
  <c r="U93"/>
  <c r="V93" s="1"/>
  <c r="U94"/>
  <c r="V94" s="1"/>
  <c r="U95"/>
  <c r="V95" s="1"/>
  <c r="U96"/>
  <c r="V96" s="1"/>
  <c r="U97"/>
  <c r="V97" s="1"/>
  <c r="U98"/>
  <c r="V98" s="1"/>
  <c r="U99"/>
  <c r="V99" s="1"/>
  <c r="U71"/>
  <c r="V71" s="1"/>
  <c r="U53"/>
  <c r="V53" s="1"/>
  <c r="U54"/>
  <c r="V54" s="1"/>
  <c r="U55"/>
  <c r="V55" s="1"/>
  <c r="U56"/>
  <c r="V56" s="1"/>
  <c r="U57"/>
  <c r="V57" s="1"/>
  <c r="U58"/>
  <c r="V58" s="1"/>
  <c r="U59"/>
  <c r="V59" s="1"/>
  <c r="U60"/>
  <c r="V60" s="1"/>
  <c r="U61"/>
  <c r="V61" s="1"/>
  <c r="U62"/>
  <c r="V62" s="1"/>
  <c r="U63"/>
  <c r="V63" s="1"/>
  <c r="U64"/>
  <c r="V64" s="1"/>
  <c r="U65"/>
  <c r="V65" s="1"/>
  <c r="U66"/>
  <c r="V66" s="1"/>
  <c r="U67"/>
  <c r="V67" s="1"/>
  <c r="U52"/>
  <c r="V52" s="1"/>
  <c r="S53"/>
  <c r="S54"/>
  <c r="S55"/>
  <c r="S56"/>
  <c r="S57"/>
  <c r="S58"/>
  <c r="S59"/>
  <c r="S60"/>
  <c r="S61"/>
  <c r="S62"/>
  <c r="S63"/>
  <c r="S64"/>
  <c r="S65"/>
  <c r="S66"/>
  <c r="S67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3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90"/>
  <c r="S28" s="1"/>
  <c r="S52"/>
  <c r="P148" l="1"/>
  <c r="O51"/>
  <c r="M189"/>
  <c r="M27" s="1"/>
  <c r="M117"/>
  <c r="M102"/>
  <c r="M101" s="1"/>
  <c r="M70"/>
  <c r="M69" s="1"/>
  <c r="M51"/>
  <c r="M50" s="1"/>
  <c r="O27"/>
  <c r="O25"/>
  <c r="K23"/>
  <c r="H27"/>
  <c r="E117"/>
  <c r="S117" s="1"/>
  <c r="S25" s="1"/>
  <c r="F117"/>
  <c r="G117"/>
  <c r="G25" s="1"/>
  <c r="H117"/>
  <c r="H25" s="1"/>
  <c r="I117"/>
  <c r="I25" s="1"/>
  <c r="J117"/>
  <c r="J25" s="1"/>
  <c r="K117"/>
  <c r="K25" s="1"/>
  <c r="N117"/>
  <c r="N25" s="1"/>
  <c r="P117"/>
  <c r="P25" s="1"/>
  <c r="Q117"/>
  <c r="Q25" s="1"/>
  <c r="R117"/>
  <c r="R25" s="1"/>
  <c r="T117"/>
  <c r="E102"/>
  <c r="F102"/>
  <c r="F101" s="1"/>
  <c r="G102"/>
  <c r="G101" s="1"/>
  <c r="H102"/>
  <c r="H101" s="1"/>
  <c r="I102"/>
  <c r="I101" s="1"/>
  <c r="J102"/>
  <c r="J101" s="1"/>
  <c r="K102"/>
  <c r="K101" s="1"/>
  <c r="N102"/>
  <c r="N101" s="1"/>
  <c r="P102"/>
  <c r="P101" s="1"/>
  <c r="Q102"/>
  <c r="Q101" s="1"/>
  <c r="R102"/>
  <c r="R101" s="1"/>
  <c r="T102"/>
  <c r="T101" s="1"/>
  <c r="U102"/>
  <c r="E189"/>
  <c r="S189" s="1"/>
  <c r="S27" s="1"/>
  <c r="F189"/>
  <c r="G189"/>
  <c r="G27" s="1"/>
  <c r="H189"/>
  <c r="I189"/>
  <c r="I27" s="1"/>
  <c r="J189"/>
  <c r="J27" s="1"/>
  <c r="K189"/>
  <c r="K27" s="1"/>
  <c r="N189"/>
  <c r="N27" s="1"/>
  <c r="P189"/>
  <c r="P27" s="1"/>
  <c r="Q189"/>
  <c r="Q27" s="1"/>
  <c r="R189"/>
  <c r="R27" s="1"/>
  <c r="T189"/>
  <c r="U189"/>
  <c r="V189"/>
  <c r="U101" l="1"/>
  <c r="V101" s="1"/>
  <c r="V102"/>
  <c r="E101"/>
  <c r="S101" s="1"/>
  <c r="S102"/>
  <c r="M25"/>
  <c r="U117"/>
  <c r="V117" s="1"/>
  <c r="M49"/>
  <c r="E70" l="1"/>
  <c r="S70" s="1"/>
  <c r="F70"/>
  <c r="F69" s="1"/>
  <c r="G70"/>
  <c r="G69" s="1"/>
  <c r="H70"/>
  <c r="H69" s="1"/>
  <c r="I70"/>
  <c r="I69" s="1"/>
  <c r="J70"/>
  <c r="J69" s="1"/>
  <c r="K70"/>
  <c r="K69" s="1"/>
  <c r="N70"/>
  <c r="N69" s="1"/>
  <c r="P70"/>
  <c r="P69" s="1"/>
  <c r="Q70"/>
  <c r="Q69" s="1"/>
  <c r="R70"/>
  <c r="R69" s="1"/>
  <c r="T70"/>
  <c r="T69" s="1"/>
  <c r="U70"/>
  <c r="K50"/>
  <c r="E51"/>
  <c r="E50" s="1"/>
  <c r="F51"/>
  <c r="F50" s="1"/>
  <c r="G51"/>
  <c r="G50" s="1"/>
  <c r="H51"/>
  <c r="H50" s="1"/>
  <c r="I51"/>
  <c r="I50" s="1"/>
  <c r="J51"/>
  <c r="J50" s="1"/>
  <c r="N51"/>
  <c r="N50" s="1"/>
  <c r="O50"/>
  <c r="O49" s="1"/>
  <c r="P51"/>
  <c r="P50" s="1"/>
  <c r="Q51"/>
  <c r="Q50" s="1"/>
  <c r="S51"/>
  <c r="S50" s="1"/>
  <c r="T51"/>
  <c r="T50" s="1"/>
  <c r="U51"/>
  <c r="F25"/>
  <c r="U25" s="1"/>
  <c r="V25" s="1"/>
  <c r="F27"/>
  <c r="U27" s="1"/>
  <c r="V27" s="1"/>
  <c r="D51"/>
  <c r="D50" s="1"/>
  <c r="D189"/>
  <c r="D27" s="1"/>
  <c r="D117"/>
  <c r="D25" s="1"/>
  <c r="D102"/>
  <c r="D101" s="1"/>
  <c r="D70"/>
  <c r="D69"/>
  <c r="G49" l="1"/>
  <c r="H49"/>
  <c r="H23" s="1"/>
  <c r="H21" s="1"/>
  <c r="D49"/>
  <c r="D28" s="1"/>
  <c r="E69"/>
  <c r="S69" s="1"/>
  <c r="F49"/>
  <c r="F28" s="1"/>
  <c r="U69"/>
  <c r="V69" s="1"/>
  <c r="V70"/>
  <c r="S49"/>
  <c r="S23" s="1"/>
  <c r="S21" s="1"/>
  <c r="G23"/>
  <c r="G21" s="1"/>
  <c r="G28"/>
  <c r="U50"/>
  <c r="V50" s="1"/>
  <c r="V51"/>
  <c r="T49"/>
  <c r="Q49"/>
  <c r="Q23" s="1"/>
  <c r="Q21" s="1"/>
  <c r="P49"/>
  <c r="P28" s="1"/>
  <c r="R23"/>
  <c r="N49"/>
  <c r="N28" s="1"/>
  <c r="O23"/>
  <c r="O21" s="1"/>
  <c r="O28"/>
  <c r="M28"/>
  <c r="M23"/>
  <c r="I49"/>
  <c r="J49"/>
  <c r="F23"/>
  <c r="F21" s="1"/>
  <c r="D23"/>
  <c r="D21" s="1"/>
  <c r="H28" l="1"/>
  <c r="E49"/>
  <c r="P23"/>
  <c r="P21" s="1"/>
  <c r="U28"/>
  <c r="V28" s="1"/>
  <c r="M21"/>
  <c r="U21" s="1"/>
  <c r="V21" s="1"/>
  <c r="U23"/>
  <c r="V23" s="1"/>
  <c r="I28"/>
  <c r="I23"/>
  <c r="I21" s="1"/>
  <c r="U49"/>
  <c r="V49" s="1"/>
  <c r="J23"/>
  <c r="J21" s="1"/>
  <c r="J28"/>
  <c r="N23"/>
  <c r="N21" s="1"/>
  <c r="Q28"/>
</calcChain>
</file>

<file path=xl/sharedStrings.xml><?xml version="1.0" encoding="utf-8"?>
<sst xmlns="http://schemas.openxmlformats.org/spreadsheetml/2006/main" count="1451" uniqueCount="400">
  <si>
    <t>Приложение  № 3</t>
  </si>
  <si>
    <t>к приказу Минэнерго России</t>
  </si>
  <si>
    <t>Форма 3. Отчет об исполнении плана ввода объектов основных средств по инвестиционным проектам инвестиционной программы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</si>
  <si>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</si>
  <si>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</si>
  <si>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</si>
  <si>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</si>
  <si>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</si>
  <si>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НДС).
План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</si>
  <si>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</si>
  <si>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</si>
  <si>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</si>
  <si>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</si>
  <si>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</si>
  <si>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</si>
  <si>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</si>
  <si>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</si>
  <si>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</si>
  <si>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</si>
  <si>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</si>
  <si>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 рублей
 (без НДС)</t>
  </si>
  <si>
    <t xml:space="preserve"> %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</si>
  <si>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</si>
  <si>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</si>
  <si>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</si>
  <si>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</si>
  <si>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</si>
  <si>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</si>
  <si>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</si>
  <si>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</si>
  <si>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</si>
  <si>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</si>
  <si>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</si>
  <si>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</si>
  <si>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</si>
  <si>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</si>
  <si>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</si>
  <si>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</si>
  <si>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</si>
  <si>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</si>
  <si>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</si>
  <si>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</si>
  <si>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</si>
  <si>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</si>
  <si>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</si>
  <si>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</si>
  <si>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</si>
  <si>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</si>
  <si>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</si>
  <si>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</si>
  <si>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</si>
  <si>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</si>
  <si>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</si>
  <si>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</si>
  <si>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</si>
  <si>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</si>
  <si>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</si>
  <si>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</si>
  <si>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</si>
  <si>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</si>
  <si>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</si>
  <si>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</si>
  <si>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</si>
  <si>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</si>
  <si>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</si>
  <si>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</si>
  <si>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</si>
  <si>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</si>
  <si>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</si>
  <si>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</si>
  <si>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</si>
  <si>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</si>
  <si>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</si>
  <si>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</si>
  <si>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</si>
  <si>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</si>
  <si>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</si>
  <si>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</si>
  <si>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</si>
  <si>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</si>
  <si>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</si>
  <si>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</si>
  <si>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</si>
  <si>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</si>
  <si>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</si>
  <si>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</si>
  <si>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</si>
  <si>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</si>
  <si>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</si>
  <si>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</si>
  <si>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</si>
  <si>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</si>
  <si>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</si>
  <si>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</si>
  <si>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</si>
  <si>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</si>
  <si>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</si>
  <si>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</si>
  <si>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</si>
  <si>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</si>
  <si>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</si>
  <si>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</si>
  <si>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</si>
  <si>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</si>
  <si>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</si>
  <si>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</si>
  <si>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</si>
  <si>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</si>
  <si>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</si>
  <si>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Иркутская область</t>
  </si>
  <si>
    <r>
      <rPr>
        <b/>
        <sz val="10"/>
        <color theme="1"/>
        <rFont val="Times New Roman"/>
        <family val="1"/>
        <charset val="204"/>
      </rPr>
      <t xml:space="preserve">Технологическое присоединение </t>
    </r>
    <r>
      <rPr>
        <b/>
        <u/>
        <sz val="10"/>
        <color theme="1"/>
        <rFont val="Times New Roman"/>
        <family val="1"/>
        <charset val="204"/>
      </rPr>
      <t>энергопринимающих устройств потребителей</t>
    </r>
    <r>
      <rPr>
        <b/>
        <sz val="10"/>
        <color theme="1"/>
        <rFont val="Times New Roman"/>
        <family val="1"/>
        <charset val="204"/>
      </rPr>
      <t>,</t>
    </r>
    <r>
      <rPr>
        <sz val="10"/>
        <color theme="1"/>
        <rFont val="Times New Roman"/>
        <family val="1"/>
        <charset val="204"/>
      </rPr>
      <t xml:space="preserve"> всего, в том числе:</t>
    </r>
  </si>
  <si>
    <t>Технологическое присоединение энергопринимающих устройств потребителей максимальной мощностью до 15 кВт включительно (ТПиР)</t>
  </si>
  <si>
    <t>Технологическое присоединение энергопринимающих устройств потребителей максимальной мощностью до 15 кВт включительно 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</si>
  <si>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</si>
  <si>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 (ТПиР)</t>
  </si>
  <si>
    <t>Технологическое присоединение энергопринимающих устройств потребителей максимальной мощностью до 150 кВт включительно (новое строительство)</t>
  </si>
  <si>
    <r>
      <rPr>
        <b/>
        <sz val="10"/>
        <color theme="1"/>
        <rFont val="Times New Roman"/>
        <family val="1"/>
        <charset val="204"/>
      </rPr>
      <t xml:space="preserve">Технологическое присоединение </t>
    </r>
    <r>
      <rPr>
        <b/>
        <u/>
        <sz val="10"/>
        <color theme="1"/>
        <rFont val="Times New Roman"/>
        <family val="1"/>
        <charset val="204"/>
      </rPr>
      <t>объектов электросетевого хозяйства</t>
    </r>
    <r>
      <rPr>
        <u/>
        <sz val="10"/>
        <color theme="1"/>
        <rFont val="Times New Roman"/>
        <family val="1"/>
        <charset val="204"/>
      </rPr>
      <t xml:space="preserve">, </t>
    </r>
    <r>
      <rPr>
        <sz val="10"/>
        <color theme="1"/>
        <rFont val="Times New Roman"/>
        <family val="1"/>
        <charset val="204"/>
      </rPr>
      <t>всего, в том числе:</t>
    </r>
  </si>
  <si>
    <r>
      <rPr>
        <b/>
        <sz val="10"/>
        <color theme="1"/>
        <rFont val="Times New Roman"/>
        <family val="1"/>
        <charset val="204"/>
      </rPr>
      <t>Технологическое присоединение</t>
    </r>
    <r>
      <rPr>
        <b/>
        <u/>
        <sz val="10"/>
        <color theme="1"/>
        <rFont val="Times New Roman"/>
        <family val="1"/>
        <charset val="204"/>
      </rPr>
      <t xml:space="preserve"> объектов по производству электрической энергии</t>
    </r>
    <r>
      <rPr>
        <sz val="10"/>
        <color theme="1"/>
        <rFont val="Times New Roman"/>
        <family val="1"/>
        <charset val="204"/>
      </rPr>
      <t xml:space="preserve"> всего, в том числе:</t>
    </r>
  </si>
  <si>
    <r>
      <rPr>
        <b/>
        <sz val="10"/>
        <color theme="1"/>
        <rFont val="Times New Roman"/>
        <family val="1"/>
        <charset val="204"/>
      </rPr>
      <t>Усиление электрической сети</t>
    </r>
    <r>
      <rPr>
        <sz val="10"/>
        <color theme="1"/>
        <rFont val="Times New Roman"/>
        <family val="1"/>
        <charset val="204"/>
      </rPr>
      <t xml:space="preserve">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  </r>
  </si>
  <si>
    <r>
      <rPr>
        <b/>
        <sz val="10"/>
        <color theme="1"/>
        <rFont val="Times New Roman"/>
        <family val="1"/>
        <charset val="204"/>
      </rPr>
      <t>Строительство новых объектов электросетевого хозяйства</t>
    </r>
    <r>
      <rPr>
        <sz val="10"/>
        <color theme="1"/>
        <rFont val="Times New Roman"/>
        <family val="1"/>
        <charset val="204"/>
      </rPr>
      <t xml:space="preserve"> для усиления электрической сети в целях осуществления технологического присоединения, всего, в том числе:</t>
    </r>
  </si>
  <si>
    <r>
      <rPr>
        <b/>
        <sz val="10"/>
        <color theme="1"/>
        <rFont val="Times New Roman"/>
        <family val="1"/>
        <charset val="204"/>
      </rPr>
      <t>Реконструкция существующих объектов электросетевого хозяйства</t>
    </r>
    <r>
      <rPr>
        <sz val="10"/>
        <color theme="1"/>
        <rFont val="Times New Roman"/>
        <family val="1"/>
        <charset val="204"/>
      </rPr>
      <t xml:space="preserve"> для усиления электрической сети в целях осуществления технологического присоединения, всего, в том числе:</t>
    </r>
  </si>
  <si>
    <t>Реконструкция трансформаторной подстанции напряжением 10/0,4 кВ №45. Иркутская область, город Братск, жилой район Центральный, улица Комсомольская, в 14 м севернее стадиона "Металлург".</t>
  </si>
  <si>
    <t>I_1.1.1-1</t>
  </si>
  <si>
    <t>Реконструкция РП №5 напряжением 10 кВ с расширением ЗРУ-10 кВ. Реконструкция электрических сетей напряжением 10 кВ ЛЭП №625, №648 со строительством новых участков КЛ-10 кВ от ПС «Северная». Иркутская область, город Братск, жилой район Центральный, ул. Мира</t>
  </si>
  <si>
    <t>I_1.1.1-2</t>
  </si>
  <si>
    <t>Реконструкция электрических сетей напряжением 6 кВ со строительством КТПН напряжением 6/0,4 кВ № 284. Иркутская область, город Братск, жилой район Осиновка.</t>
  </si>
  <si>
    <t>I_1.1.1-3-2</t>
  </si>
  <si>
    <t>Реконструкция подстанции напряжением 35/6 кВ ПС "Мелькомбинат" с заменой масляных выключателей напряжением 35кВ на вакуумные выключатели. Иркутская область, город Братск, жилой район Падун.</t>
  </si>
  <si>
    <t>I_1.1.1-6</t>
  </si>
  <si>
    <t>Реконструкция трансформаторной подстанции напряжением 6/0,4 кВ №98. Иркутская область, город Братск, жилой район Падун, проезд Стройиндустрии.</t>
  </si>
  <si>
    <t>I_1.1.1-8-3</t>
  </si>
  <si>
    <t>Реконструкция электрических сетей напряжением 10-0,4 кВ со строительством новой КТПН № 553. Иркутская область, город Братск, жилой район Центральный, улица Альпийская.</t>
  </si>
  <si>
    <t>I_1.1.1-9-3</t>
  </si>
  <si>
    <t>Реконструкция ЗРУ-10кВ РП "Насосная третьего подъема" с заменой масляных выключателей ВМГ-10 на вакуумные выключатели. Иркутская область, город Братск, жилой район Центральный.</t>
  </si>
  <si>
    <t>I_1.1.1-12</t>
  </si>
  <si>
    <t>Реконструкция электрических сетей напряжением 6-10 кВ с заменой старых КТПН на новые, с заменой силовых трансформаторов, установкой ячеек напряжением 6-10 кВ, панелей напряжением 0,4 кВ в городе Братске</t>
  </si>
  <si>
    <t>I_1.1.1-18</t>
  </si>
  <si>
    <t>Реконструкция электрических сетей напряжением 6-0,4 кВ со строительством новой КТПН напряжением 6/0,4кВ № 541. Иркутская область, Братский район, город Вихоревка, улица Звездная.</t>
  </si>
  <si>
    <t>I_1.1.2-1-2</t>
  </si>
  <si>
    <t>Реконструкция подстанции напряжением 110/6 кВ ПС "Вихоревка" с заменой масляных выключателей ВМГ-10 на вакуумные выключатели.  Иркутская область,  Братский район, город Вихоревка</t>
  </si>
  <si>
    <t>I_1.1.2-6</t>
  </si>
  <si>
    <t>Реконструкция электрических сетей напряжением 6-10 кВ с заменой силовых трансфрорматоров, установкой ячеек напряженеие 6-10 кВ , панелей напряжением 0,4 кВ в городе Вихоревка, поселках Братского и Нижнеилимского районов</t>
  </si>
  <si>
    <t>I_1.1.2-12</t>
  </si>
  <si>
    <t>Реконструкция электрических сетей напряжением 10-0,4 кВ со строительством КТПН №156. Иркутская область, Чунский район, поселок Веселый, улица Ленина.</t>
  </si>
  <si>
    <t>I_1.1.3-2</t>
  </si>
  <si>
    <t>Реконструкция электрических сетей напряжением 10-0,4 кВ со строительством КТПН № 219. Иркутская область, Чунский район, поселок Октябрьский, улица Горького.</t>
  </si>
  <si>
    <t>I_1.1.3-3</t>
  </si>
  <si>
    <t>Реконструкция электрических сетей напряжением 10-0,4 кВ со строительством КТПН № 220. Иркутская область, Чунский район, поселок Октябрьский, улица Комсомольская.</t>
  </si>
  <si>
    <t>I_1.1.3-4</t>
  </si>
  <si>
    <t>Реконструкция электрических сетей напряжением 6-10 кВ с заменой силовых трансформаторов, установкой ячеек напряжением 6-10 кВ , панелей напряжением 0,4 кВ в Чунском районе</t>
  </si>
  <si>
    <t>I_1.1.3-22</t>
  </si>
  <si>
    <t>Реконструкция электрических сетей напряжением 6-0,4 кВ  со строительством новой КТПН напряжением 6/0,4 кВ. Иркутская область, город Иркутск, Ленинский район, улица Курганская.</t>
  </si>
  <si>
    <t>I_1.1.4-6-2</t>
  </si>
  <si>
    <t>Реконструкция электрических сетей напряжением 6 кВ со строительством участка ВЛ-6 кВ ЛЭП № 740. Иркутская область, город Братск, жилой район Осиновка.</t>
  </si>
  <si>
    <t>I_1.1.1-3-1</t>
  </si>
  <si>
    <t>Реконструкция электрических сетей напряжением 6 кВ ЛЭП №736 со строительством участка ВЛ-6 кВ. Иркутская область, город Братск, жилой район Осиновка, улица Рудничная, улица Кежемская.</t>
  </si>
  <si>
    <t>I_1.1.1-4</t>
  </si>
  <si>
    <t>Реконструкция электрических сетей напряжением 0,4 кВ со строительством ВЛИ-0,4кВ от ТП № 417. Иркутская область, город Братск, жилой район Осиновка, улица Коршуновская, улица Московская.</t>
  </si>
  <si>
    <t>I_1.1.1-5</t>
  </si>
  <si>
    <t xml:space="preserve">Реконструкция электрических сетей напряжением 0,4 кВ со строительством ВЛИ-0,4кВ от ТП № 126. Иркутская область, город Братск, жилой район Падун, улица 1-я Таежная, улица 2-я Таежная, улица 3-я Таежная, улица Чапаева, переулок 2-ой Линейный. </t>
  </si>
  <si>
    <t>I_1.1.1-7</t>
  </si>
  <si>
    <t>Реконструкция электрических сетей напряжением 6 кВ ЛЭП №838 со строительством участка КЛ-6 кВ от ТП №559 до ТП №98. Иркутская область, город Братск, жилой район Падун, проезд Стройиндустрии.</t>
  </si>
  <si>
    <t>I_1.1.1-8-1</t>
  </si>
  <si>
    <t>Реконструкция электрических сетей напряжением 6 кВ ЛЭП ЖБИ-2 со строительством участка КЛ-6 кВ от ТП №160 до ТП №98. Иркутская область, город Братск, жилой район Падун, проезд Стройиндустрии.</t>
  </si>
  <si>
    <t>I_1.1.1-8-2</t>
  </si>
  <si>
    <t>Реконструкция электрических сетей напряжением 10 кВ со строительством участка КЛ-10 кВ ЛЭП № 823 от ПС «Энергетик» до  ТП №50. Иркутская область, город Братск, жилой район Энергетик, улица Погодаева.</t>
  </si>
  <si>
    <t>I_1.1.1-10-1</t>
  </si>
  <si>
    <t>Реконструкция электрических сетей напряжением 10 кВ со строительством участка КЛ-10 кВ ЛЭП № 825 от ПС «Энергетик» до  ТП №50. Иркутская область, город Братск, жилой район Энергетик, улица Погодаева.</t>
  </si>
  <si>
    <t>I_1.1.1-10-2</t>
  </si>
  <si>
    <t>Реконструкция воздушных линий электропередачи напряжением 6-10 кВ в городе Братске.</t>
  </si>
  <si>
    <t>I_1.1.1-17</t>
  </si>
  <si>
    <t>Реконструкция электрических сетей напряжением 6 кВ со строительством нового участка ВЛ-6 кВ ЛЭП № 515. Иркутская область, Братский район, город Вихоревка, улица Звездная.</t>
  </si>
  <si>
    <t>I_1.1.2-1-1</t>
  </si>
  <si>
    <t>Реконструкция электрических сетей напряжением 0,4 кВ со строительством ВЛИ-0,4кВ от новой КТПН №541. Иркутская область, Братский район, город Вихоревка, улица Звездная.</t>
  </si>
  <si>
    <t>I_1.1.2-1-3</t>
  </si>
  <si>
    <t>Реконструкция электрических сетей напряжением 0,4 кВ со строительством ВЛИ-0,4кВ от КТПН № 98. Иркутская область, Братский район, поселок Прибрежный, улица Трактовая.</t>
  </si>
  <si>
    <t>I_1.1.2-2</t>
  </si>
  <si>
    <t>Реконструкция электрических сетей  напряжением 0,4 кВ со строительством ВЛИ-0,4кВ от ТП №540. Иркутская область, Братский район, город Вихоревка, улица Мечтателей, улица Светлая, улица Мирная.</t>
  </si>
  <si>
    <t>I_1.1.2-3</t>
  </si>
  <si>
    <t>Реконструкция электрических сетей  напряжением 0,4 кВ со строительством ВЛИ-0,4кВ от ТП №353. Иркутская область, Братский район, поселок Тангуй, улица Ленина, улица Гастелло, улица Суворова, улица Смирнова, улица Кутузова, улица  Щорса.</t>
  </si>
  <si>
    <t>I_1.1.2-4-2</t>
  </si>
  <si>
    <t>Реконструкция электрических сетей  напряжением 0,4 кВ со строительством ВЛИ-0,4кВ от ТП №524. Иркутская область, Братский район, город Вихоревка, улица Первомайская, улица Северная, улица Папанина, улица Ангарская.</t>
  </si>
  <si>
    <t>I_1.1.2-5</t>
  </si>
  <si>
    <t>Реконструкция электрических сетей напряжением 0,4 кВ со строительством ВЛИ-0,4кВ от ТП № 151. Иркутская область, Чунский район, поселок Веселый, улица Чехова, улица Мира.</t>
  </si>
  <si>
    <t>I_1.1.3-1</t>
  </si>
  <si>
    <t>Реконструкция электрических сетей напряжением 0,4 кВ с установкой ж/б приставок к деревянным стойкам опор ВЛ-0,4кВ от КТПН №215. Иркутская область, Чунский район, поселок Октябрьский, улица Горького.</t>
  </si>
  <si>
    <t>I_1.1.3-5</t>
  </si>
  <si>
    <t>Реконструкция электрических сетей напряжением 0,4 кВ с установкой ж/б приставок к деревянным стойкам опор ВЛ-0,4кВ от КТПН №220. Иркутская область, Чунский район, поселок Октябрьский, улица Комсомольская, улица Чапаева.</t>
  </si>
  <si>
    <t>I_1.1.3-6</t>
  </si>
  <si>
    <t>Реконструкция электрических сетей напряжением 0,4 кВ с установкой ж/б приставок к деревянным стойкам опор ВЛ-0,4кВ от КТПН №222. Иркутская область, Чунский район, поселок Октябрьский, улица Матросова.</t>
  </si>
  <si>
    <t>I_1.1.3-7</t>
  </si>
  <si>
    <t>Реконструкция электрических сетей напряжением 0,4 кВ с установкой ж/б приставок к деревянным стойкам опор ВЛ-0,4кВ от КТПН №255. Иркутская область, Чунский район, поселок Новочунка, улица Толстого, улица Комсомольская, улица Пушкина, улица Мира, улица Маяковского, улица Некрасова.</t>
  </si>
  <si>
    <t>I_1.1.3-8</t>
  </si>
  <si>
    <t>Реконструкция воздушных линий электропередачи напряжением 6-10 кВ в Чунском районе</t>
  </si>
  <si>
    <t>I_1.1.3-21</t>
  </si>
  <si>
    <t>Реконструкция электрических сетей напряжением 6 кВ со строительством КЛ-6кВ от ТП №43 до ТП №50А. Иркутская область, город Иркутск, Ленинский район, улица Серафимовича, улица Авиастроителей, улица Муравьева.</t>
  </si>
  <si>
    <t>I_1.1.4-1</t>
  </si>
  <si>
    <t>Реконструкция электрических сетей напряжением 6 кВ со строительством КЛ-6кВ от ТП №50А до ТП №50. Иркутская область, город Иркутск, Ленинский район, улица Муравьева, улица Украинская.</t>
  </si>
  <si>
    <t>I_1.1.4-2</t>
  </si>
  <si>
    <t>Реконструкция электрических сетей напряжением 6 кВ со строительством КЛ-6кВ от ТП №71 до ТП №66. Иркутская область, город Иркутск, Ленинский район, улица Волгоградская, улица Новаторов, улица Сибирских партизан, улица Мира.</t>
  </si>
  <si>
    <t>I_1.1.4-3</t>
  </si>
  <si>
    <t>Реконструкция электрических сетей напряжением 6 кВ со строительством КЛ-6кВ от ТП №66 до ТП №65. Иркутская область, город Иркутск, Ленинский район, улица Сибирских партизан, улица Гражданская.</t>
  </si>
  <si>
    <t>I_1.1.4-4</t>
  </si>
  <si>
    <t>Реконструкция электрических сетей напряжением 6 кВ со строительством КЛ-6кВ от ТП №66 до ТП №58. Иркутская область, город Иркутск, Ленинский район, улица Сибирских партизан.</t>
  </si>
  <si>
    <t>I_1.1.4-5</t>
  </si>
  <si>
    <t>Реконструкция электрических сетей напряжением 6 кВ со строительством нового участка ВЛ-6 кВ ЛЭП "Боково". Иркутская область, город Иркутск, Ленинский район, улица Курганская.</t>
  </si>
  <si>
    <t>I_1.1.4-6-1</t>
  </si>
  <si>
    <t>Реконструкция электрических сетей напряжением 0,4 кВ со строительством участков ВЛИ-0,4кВ от новой КТПН напряжением 6/0,4 кВ. Иркутская область, город Иркутск, Ленинский район, улица Курганская.</t>
  </si>
  <si>
    <t>I_1.1.4-6-3</t>
  </si>
  <si>
    <t>Реконструкция электрических сетей напряжением 0,4 кВ со строительством участков ВЛИ-0,4кВ от  КТПН напряжением 6/0,4 кВ №49. Иркутская область, город Иркутск, Ленинский район, улица Курганская.</t>
  </si>
  <si>
    <t>I_1.1.4-6-4</t>
  </si>
  <si>
    <t>Автоматизированная 
информационно-измерительная система  учета электроэнергии
АО «Братская электросетевая компания»</t>
  </si>
  <si>
    <t>E_2.1.1</t>
  </si>
  <si>
    <t xml:space="preserve">Строительство ВЛ-35 кВ,  ПС 35/6кВ "Боково" в Ленинском районе города Иркутска </t>
  </si>
  <si>
    <t>Е_2.1.2</t>
  </si>
  <si>
    <t>Строительство ВЛИ-0.4 кВ от ТП-8. Иркутская область, Ангарский городской округ, поселок Мегет, улица Ангарская.</t>
  </si>
  <si>
    <t>I_2.1.5-1</t>
  </si>
  <si>
    <t>Строительство ВЛ-10 кВ. Иркутская область, Ангарский городской округ, поселок Мегет, улица Весенняя, поселок Ударник, улица Центральная.</t>
  </si>
  <si>
    <t>I_2.1.5-2-1</t>
  </si>
  <si>
    <t>Строительство ВЛИ-0,4 кВ от ТП-7. Иркутская область, Ангарский городской округ, поселок Мегет, улица Весенняя.</t>
  </si>
  <si>
    <t>I_2.1.5-2-2</t>
  </si>
  <si>
    <t>Строительство ВЛИ-0.4 кВ от ТП №7. Иркутская область, Ангарский городской округ, п. Мегет, улица Долгожданная.</t>
  </si>
  <si>
    <t>I_2.1.5-3-1</t>
  </si>
  <si>
    <t>Строительство ВЛИ-0.4 кВ от ТП №8. Иркутская область, Ангарский городской округ, п. Мегет, улица Долгожданная.</t>
  </si>
  <si>
    <t>I_2.1.5-3-2</t>
  </si>
  <si>
    <t>Строительство ВЛ-10кВ.  Иркутская область, Ангарский городской округ, поселок Мегет, переулок Совхозный, улица Ангарская.</t>
  </si>
  <si>
    <t>I_2.1.5-4-1</t>
  </si>
  <si>
    <t>Строительство новой СКТП № 1 напряжением 10/0,4 кВ. Иркутская область, Ангарский городской округ, поселок Мегет, улица Ангарская.</t>
  </si>
  <si>
    <t>I_2.1.5-4-2</t>
  </si>
  <si>
    <t>Строительство новой СКТП № 2 напряжением 10/0,4 кВ. Иркутская область, Ангарский городской округ, поселок Мегет, улица Ангарская.</t>
  </si>
  <si>
    <t>I_2.1.5-4-3</t>
  </si>
  <si>
    <t>Строительство ВЛИ-0,4 кВ от новой СКТП № 1. Иркутская область, Ангарский городской округ, поселок Мегет, улица Ангарская.</t>
  </si>
  <si>
    <t>I_2.1.5-5</t>
  </si>
  <si>
    <t>Строительство ВЛИ-0,4 кВ от новой СКТП № 2. Иркутская область, Ангарский городской округ, поселок Мегет, улица Ангарская.</t>
  </si>
  <si>
    <t>I_2.1.5-6</t>
  </si>
  <si>
    <t>Строительство ВЛИ-0,4 кВ от ТП-7. Иркутская область, Ангарский городской округ, поселок Мегет, переулок Совхозный, улица Весенняя.</t>
  </si>
  <si>
    <t>I_2.1.5-7</t>
  </si>
  <si>
    <t>Строительство новой СКТП № 3 напряжением 10/0,4 кВ. Иркутская область, Ангарский городской округ, поселок Мегет, улица Весенняя.</t>
  </si>
  <si>
    <t>I_2.1.5-8-1</t>
  </si>
  <si>
    <t>Строительство ВЛИ-0,4 кВ от новой СКТП № 3. Иркутская область, Ангарский городской округ, поселок Мегет, улица Весенняя.</t>
  </si>
  <si>
    <t>I_2.1.5-8-2</t>
  </si>
  <si>
    <t>Строительство ВЛИ-0,4 кВ от ТП-8. Иркутская область, Ангарский городской округ, поселок Мегет, улица Весенняя.</t>
  </si>
  <si>
    <t>I_2.1.5-9</t>
  </si>
  <si>
    <t>Строительство ВЛ-10кВ.  Иркутская область, Ангарский городской округ, поселок Ударник, переулок Западный, улица Центральная.</t>
  </si>
  <si>
    <t>I_2.1.5-10-1</t>
  </si>
  <si>
    <t>Строительство ВЛИ-0,4 кВ от ТП-Ударник. Иркутская область, Ангарский городской округ, поселок Ударник, улица Центральная.</t>
  </si>
  <si>
    <t>I_2.1.5-10-2</t>
  </si>
  <si>
    <t>Строительство КЛ-10кВ от ТП №708 до нового СКТП. Иркутская область, Ангарский городской округ, поселок Мегет, улица Садовая.</t>
  </si>
  <si>
    <t>I_2.1.5-11-1</t>
  </si>
  <si>
    <t>Строительство ВЛ-10 кВ. Иркутская область, Ангарский городской округ, поселок Мегет, улица Садовая.</t>
  </si>
  <si>
    <t>I_2.1.5-11-2</t>
  </si>
  <si>
    <t>Строительство новой СКТП № 4 напряжением 10/0,4 кВ. Иркутская область, Ангарский городской округ, поселок Мегет, улица Садовая.</t>
  </si>
  <si>
    <t>I_2.1.5-11-3</t>
  </si>
  <si>
    <t>Строительство новой СКТП №5 напряжением 10/0,4 кВ. Иркутская область, Ангарский городской округ, поселок Мегет, улица Молодежная.</t>
  </si>
  <si>
    <t>I_2.1.5-11-4</t>
  </si>
  <si>
    <t>Строительство ВЛИ-0,4 кВ от новой СКТП № 4. Иркутская область, Ангарский городской округ, поселок Мегет, улица Березовая, улица Молодежная.</t>
  </si>
  <si>
    <t>I_2.1.5-12</t>
  </si>
  <si>
    <t>Строительство ВЛИ-0,4 кВ от новой СКТП № 5. Иркутская область, Ангарский городской округ, поселок Мегет, улица Молодежная, улица Надежды.</t>
  </si>
  <si>
    <t>I_2.1.5-13</t>
  </si>
  <si>
    <t>Строительство участка  ВЛ-6 кВ ЛЭП "Поселок-3". Иркутская область, город Братск, жилой район Порожский, переулок Уральский.</t>
  </si>
  <si>
    <t>I_2.1.8-1-1</t>
  </si>
  <si>
    <t>Строительство КТПН №12т напряжением 6/0,4кВ. Иркутская область, город Братск, жилой район Порожский, переулок. Уральский.</t>
  </si>
  <si>
    <t>I_2.1.8-1-2</t>
  </si>
  <si>
    <t>Строительство ВЛИ-0,4кВ от новой КТПН №12т. Иркутская область, город Братск, жилой район Порожский, улица ХХ Партсъезда, улица Нагорная, улица Лесная, улица Сибирская, переулок Уральский, переулок Киевский.</t>
  </si>
  <si>
    <t>I_2.1.8-1-3</t>
  </si>
  <si>
    <t xml:space="preserve">Строительство участка  ВЛ-6 кВ ЛЭП "Поселок-4". Иркутская область, город Братск, жилой район Порожский, переулок Уральский </t>
  </si>
  <si>
    <t>I_2.1.8-2-1</t>
  </si>
  <si>
    <t>Строительство новой КТПН напряжением 6/0,4кВ. Иркутская область, город Братск, жилой район Порожский, переулок Уральский.</t>
  </si>
  <si>
    <t>I_2.1.8-2-2</t>
  </si>
  <si>
    <t>Строительство ВЛИ-0,4кВ от новой КТПН напряжением 6/0,4кВ. Иркутская область, город Братск, жилой район Порожский, улица Морская, улица 50 лет Октября, улица XX Партсъезда, переулок Уральский.</t>
  </si>
  <si>
    <t>I_2.1.8-2-3</t>
  </si>
  <si>
    <t>Строительство ВЛИ-0,4кВ от КТПН №19т. Иркутская область, город Братск, жилой район Порожский, улица Морская.</t>
  </si>
  <si>
    <t>I_2.1.8-3-3</t>
  </si>
  <si>
    <t>Строительство ВЛИ-0,4кВ от ТП №23. Иркутская область, Братский район, город Вихоревка, улица Звездная, улица Мира.</t>
  </si>
  <si>
    <t>I_2.1.9-1</t>
  </si>
  <si>
    <t>Строительство участка ВЛ-6 кВ ЛЭП №101. Иркутская область,  Братский район, город Вихоревка, улица Терешковой, улица Тургенева, улица Кирова, улица Дзержинского.</t>
  </si>
  <si>
    <t>I_2.1.9-2-1</t>
  </si>
  <si>
    <t>Строительство участка ВЛ-6 кВ ЛЭП №516. Иркутская область,  Братский район, город Вихоревка, улица Терешковой, улица Тургенева, улица Кирова, улица Дзержинского</t>
  </si>
  <si>
    <t>I_2.1.9-2-2</t>
  </si>
  <si>
    <t>Строительство ВЛИ-0,4кВ от ТП №52. Иркутская область, Братский район, город Вихоревка, улица Терешковой, улица Кирова, улица Тургенева, улица Дзержинского.</t>
  </si>
  <si>
    <t>I_2.1.9-2-3</t>
  </si>
  <si>
    <t>Строительство ВЛ-6кВ от ТП №97А до ТП №97Б. Иркутская область, Братский район, поселок Зяба.</t>
  </si>
  <si>
    <t>I_2.1.9-3-1</t>
  </si>
  <si>
    <t>Строительство КЛ-6кВ от ТП №97А до ТП №97Б. Иркутская область, Братский район, поселок Зяба.</t>
  </si>
  <si>
    <t>I_2.1.9-3-2</t>
  </si>
  <si>
    <t>Строительство ВЛИ-0,4 кВ от ТП №7. Иркутская область, Братский район, п. Кежемский, ул. Радищева</t>
  </si>
  <si>
    <t>I_2.1.9-4</t>
  </si>
  <si>
    <t>Строительство ВЛИ-0,4кВ от ТП №100. Иркутская область, Братский район, поселок Прибрежный, улица Профсоюзная.</t>
  </si>
  <si>
    <t>I_2.1.9-5</t>
  </si>
  <si>
    <t>Строительство участка ВЛ-6 кВ ЛЭП №515. Иркутская область, Братский район, город Вихоревка, улица Кирова.</t>
  </si>
  <si>
    <t>I_2.1.9-6</t>
  </si>
  <si>
    <t>Строительство ВЛ-27,5 кВ до ПС №4. Иркутская область, Нижнеилимский район, поселок Соцгородок.</t>
  </si>
  <si>
    <t>I_2.1.10-1-1</t>
  </si>
  <si>
    <t>Строительство трансформаторной подстанции напряжением 27,5/6 кВ ПС №4. Иркутская область, Нижнеилимский район, поселок Соцгородок.</t>
  </si>
  <si>
    <t>I_2.1.10-1-2</t>
  </si>
  <si>
    <t>Строительство ВЛ-6 кВ от ПС №4. Иркутская область, Нижнеилимский район, поселок Соцгородок.</t>
  </si>
  <si>
    <t>I_2.1.10-1-3</t>
  </si>
  <si>
    <t>Строительство ВЛ-6 кВ фидер №1. Иркутская область, Нижнеилимский район, поселок Видим, улица Советская, улица Пионерская.</t>
  </si>
  <si>
    <t>I_2.1.10-2-1</t>
  </si>
  <si>
    <t>Строительство новой КТПН напряжением 6/0,4кВ. Иркутская область, Нижнеилимский район, поселок Видим, улица Советская, улица Пионерская.</t>
  </si>
  <si>
    <t>I_2.1.10-2-2</t>
  </si>
  <si>
    <t>Строительство ВЛИ-0,4 кВ от новой КТПН 6/0,4 кВ. Иркутская область, Нижнеилимский район, поселок Видим, улица Советская, улица Пионерская.</t>
  </si>
  <si>
    <t>I_2.1.10-2-3</t>
  </si>
  <si>
    <t>Строительство ВЛИ-0,4кВ от ТП №106. Иркутская область, Нижнеилимский район, поселок Новая Игирма, улица Вокзальная, улица Дачная.</t>
  </si>
  <si>
    <t>I_2.1.10-3</t>
  </si>
  <si>
    <t>Строительство участка ВЛ-10кВ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</si>
  <si>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>I_2.1.10-4-1</t>
  </si>
  <si>
    <t>Строительство участка КЛ-10кВ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</si>
  <si>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>I_2.1.10-4-2</t>
  </si>
  <si>
    <t xml:space="preserve">Строительство участка ВЛ-10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</si>
  <si>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>I_2.1.10-5-1</t>
  </si>
  <si>
    <t xml:space="preserve">Строительство участка КЛ-10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</si>
  <si>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>I_2.1.10-5-2</t>
  </si>
  <si>
    <t>Строительство ВЛ-10кВ фидер "Станция". Иркутская область, Нижнеилимский район, поселок Новая Игирма, улица Кильдерова, улица Клубничная.</t>
  </si>
  <si>
    <t>I_2.1.10-6-1</t>
  </si>
  <si>
    <t>Строительство новой КТПН напряжением 10/0,4кВ. Иркутская область, Нижнеилимский район, поселок Новая Игирма, улица Кильдерова, улица Клубничная.</t>
  </si>
  <si>
    <t>I_2.1.10-6-2</t>
  </si>
  <si>
    <t>Строительство ВЛИ-0,4кВ от новой КТПН 6/0,4 кВ. Иркутская область, Нижнеилимский район, п. Новая Игирма, ул. Кильдерова, ул. Клубничная.</t>
  </si>
  <si>
    <t>I_2.1.10-6-3</t>
  </si>
  <si>
    <t>Строительство ВЛ-6 кВ. Иркутская область, Нижнеилимский район, поселок Речушка, улица Советская, улица Пионерская.</t>
  </si>
  <si>
    <t>I_2.1.10-7-1</t>
  </si>
  <si>
    <t>Строительство КТПН напряжением 6/0,4кВ №9. Иркутская область, Нижнеилимский район, поселок Речушка, улица Советская, улица Пионерская.</t>
  </si>
  <si>
    <t>I_2.1.10-7-2</t>
  </si>
  <si>
    <t>Строительство ВЛИ-0,4 кВ фидер №2 от ТП №9. Иркутская область, Нижнеилимский район, п. Речушка, ул. Советская, ул. Пионерская.</t>
  </si>
  <si>
    <t>I_2.1.10-7-3</t>
  </si>
  <si>
    <t>Строительство участка ВЛ-6 кВ ЛЭП №138. Иркутская область, Чунский район, поселок Лесогорск, улица Рабочая, улица Боровая, улица Почтовая, улица Шлыкова.</t>
  </si>
  <si>
    <t>I_2.1.11-1</t>
  </si>
  <si>
    <t>Строительство участка ВЛ-6 кВ ЛЭП №134. Иркутская область, Чунский район, поселок Лесогорск, улица Лермонтова, улица Калинина, переулок Калинина.</t>
  </si>
  <si>
    <t>I_2.1.11-2-1</t>
  </si>
  <si>
    <t>Строительство новой КТПН напряжением 6/0,4кВ. Иркутская область, Чунский район, поселок Лесогорск, улица Лермонтова, улица Калинина, переулок Калинина.</t>
  </si>
  <si>
    <t>I_2.1.11-2-2</t>
  </si>
  <si>
    <t>Строительство ВЛИ-0.4кВ от новой КТПН. Иркутская область, Чунский район, поселок Лесогорск, улица Лермонтова, улица Калинина, переулок Калинина.</t>
  </si>
  <si>
    <t>I_2.1.11-2-3</t>
  </si>
  <si>
    <r>
      <t xml:space="preserve">Строительство участка ЛЭП-10кВ </t>
    </r>
    <r>
      <rPr>
        <b/>
        <sz val="10"/>
        <rFont val="Times New Roman"/>
        <family val="1"/>
        <charset val="204"/>
      </rPr>
      <t>№625Б</t>
    </r>
    <r>
      <rPr>
        <sz val="10"/>
        <rFont val="Times New Roman"/>
        <family val="1"/>
        <charset val="204"/>
      </rPr>
      <t xml:space="preserve"> от подстанции напряжением 110/10кВ "Бикей". Иркутская область, город Братск, жилой район Бикей, улица Придорожная, улица Совхозная, улица Полевая.</t>
    </r>
  </si>
  <si>
    <t>I_2.1.12-1</t>
  </si>
  <si>
    <r>
      <t xml:space="preserve">Строительство участка ЛЭП-10кВ </t>
    </r>
    <r>
      <rPr>
        <b/>
        <sz val="10"/>
        <rFont val="Times New Roman"/>
        <family val="1"/>
        <charset val="204"/>
      </rPr>
      <t>№624Б</t>
    </r>
    <r>
      <rPr>
        <sz val="10"/>
        <rFont val="Times New Roman"/>
        <family val="1"/>
        <charset val="204"/>
      </rPr>
      <t xml:space="preserve"> от подстанции напряжением 110/10кВ "Бикей". Иркутская область, город Братск, жилой район Бикей, улица Придорожная, улица Совхозная, улица Профсоюзная, улица Фестивальная, улица Полевая.</t>
    </r>
  </si>
  <si>
    <t>I_2.1.12-2</t>
  </si>
  <si>
    <t>Строительство участка  ЛЭП-10кВ ЛЭП №562. Иркутская область, город Братск, жилой район Центральный, 27 микрорайон, улица Дивногорская, переулок первый Лучевой.</t>
  </si>
  <si>
    <t>I_2.1.12-3-1</t>
  </si>
  <si>
    <t>Строительство КТПН № 751 напряжением 10/0,4кВ. Иркутская область, город Братск, жилой район Центральный, 27 микрорайон, улица Дивногорская, переулок первый Лучевой.</t>
  </si>
  <si>
    <t>I_2.1.12-3-2</t>
  </si>
  <si>
    <t>Строительство ВЛИ-0,4кВ от новой КТПН №751. Иркутская область, город Братск, жилой район Центральный, 27 микрорайон, улица Дивногорская, переулок первый Лучевой.</t>
  </si>
  <si>
    <t>I_2.1.12-3-3</t>
  </si>
  <si>
    <t>Строительство кабельной линии напряжением 10кВ от ТП№42 до ТП№317. Иркутская область, город Братск, жилой район Центральный.</t>
  </si>
  <si>
    <t>I_2.1.12-4-1</t>
  </si>
  <si>
    <t>Установка дополнительных ячеек напряжением 10кВ в ТП №317. Иркутская область, город Братск, жилой район Центральный.</t>
  </si>
  <si>
    <t>I_2.1.12-4-2</t>
  </si>
  <si>
    <t>Строительство участка ЛЭП 10 кВ "База Т-2" в жилом районе Центральный города Братска.</t>
  </si>
  <si>
    <t>I_2.1.12-5-1</t>
  </si>
  <si>
    <t>Строительство участка ЛЭП 10 кВ № 671  в жилом районе Центральный города Братска.</t>
  </si>
  <si>
    <t>I_2.1.12-5-2</t>
  </si>
  <si>
    <t>Строительство ВЛИ-0,4кВ от ТП № 145. Иркутская область, г.Братск, ж/р Падун, ул.Полевая.</t>
  </si>
  <si>
    <t>I_2.1.12-6</t>
  </si>
  <si>
    <t>Приобретение автотехники</t>
  </si>
  <si>
    <t>G_1.5.1</t>
  </si>
  <si>
    <t>за 2018 год</t>
  </si>
  <si>
    <t>от «_25_» апреля 2018 г. №__320___</t>
  </si>
  <si>
    <t>Отчет  о реализации инвестиционной программы  Акционерного общества "Братская электросетевая компания"</t>
  </si>
  <si>
    <t>Год раскрытия информации: 2019 год</t>
  </si>
  <si>
    <t>Утвержденные плановые значения показателей приведены в соответствии с  Распоряжением Министрства жилищной политики и энергетики Иркутской области № 75-мр от 15.08.2014 года с учетом изменеий, внесенных Распоряжением Министерства жилищной политики, энергетики и транспорта Иркутской области № 362-мр от 31.10.2018 года</t>
  </si>
  <si>
    <t xml:space="preserve">Принятие основных средств и нематериальных активов к бухгалтерскому учету в 2018 год </t>
  </si>
  <si>
    <t xml:space="preserve">Отклонение от плана ввода основных средств 2018 года </t>
  </si>
  <si>
    <t>нд</t>
  </si>
  <si>
    <t>уменьшение стоимости оборудования и материалов по результатам закупочных процедур</t>
  </si>
  <si>
    <t>уменьшение физических объемов работ по строительству фундамента КТПН и выполнению благоустройства территории; изменение стоимости оборудования и материалов по результатам закупочных процедур</t>
  </si>
  <si>
    <t xml:space="preserve">увеличение физических объемов работ по результатам уточнения ПСД, связанных со строительством  контура заземления и общестроительными работами </t>
  </si>
  <si>
    <t>изменение стоимости оборудования и материалов по результатам закупочных процедур</t>
  </si>
  <si>
    <t>уменьшение физических объемов работ по строительству фундамента КТПН; изменение стоимости оборудования и материалов по результатам закупочных процедур</t>
  </si>
  <si>
    <t>уменьшение физических объемов работ  по результатам уточнения ПСД, в связи с установкой новых ТП</t>
  </si>
  <si>
    <t>уменьшение физических объемов работ по стротельству контура заземления, изменение стоимости оборудования и материалов по результатам закупочных процедур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</si>
  <si>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</si>
  <si>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>изменение физических объемов работ в связи с  уменьшением работ по восстановлению благоустройства (в том числе асфальтобетонна), связанных с уточнением трассы строительства линии электропередачи, по результатам выделения муниципальным образованием земельных участков для строительства и реконстукции; изменение стоимости оборудования и материалов по результатам закупочных процедур</t>
  </si>
  <si>
    <t>уменьшение стоимости ПИР в связи с уменьшением обьемов и стоимости топографической съемки (частичное использование существующей топографической съемки)</t>
  </si>
  <si>
    <t>увеличение физических объемов работ по результатам уточнения ПСД в связи с изменением трассы линий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</si>
  <si>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>уменьшение физических объемов работ по благоустройству по результатам уточнения ПСД; изменение стоимости оборудования и материалов по результатам закупочных процедур</t>
  </si>
  <si>
    <t>изменение физических объемов работ по благоустройству; изменение стоимости оборудования и материалов по результатам закупочных процедур</t>
  </si>
  <si>
    <t>уменьшение физических объемов работ по благоустройству и доставки ж/б приставок; изменение стоимости оборудования и материалов по результатам закупочных процедур</t>
  </si>
  <si>
    <t xml:space="preserve">увеличение физических объемов работ по строительству  контуров заземления, выполнению работ по благоустройству </t>
  </si>
  <si>
    <t>увеличение физических объемов работ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</si>
  <si>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 xml:space="preserve">изменение физических объемов работ и затрат в связи с переносом щитов учета на опоры ВЛИ-0,4кВ 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</si>
  <si>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</t>
  </si>
  <si>
    <t>уменьшение обьемов работ по строительству фундамента, изменение стоимости оборудования и материалов по результатам закупочных процедур</t>
  </si>
  <si>
    <t>изменение физических объемов работ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сетей; изменение стоимости оборудования и материалов по результатам закупочных процедур</t>
  </si>
  <si>
    <t>уменьшение физических объемов работ по благоустройству, контурам заземления по результатам уточнения ПСД; изменение стоимости оборудования и материалов по результатам закупочных процедур</t>
  </si>
  <si>
    <t>увеличение физических объемов работ по монтажу контуров заземления по результатам уточнения ПСД .</t>
  </si>
  <si>
    <t>изменение физических объемов работ по благоустройству и пересечениям по результатам уточнения ПСД; изменение стоимости оборудования и материалов по результатам закупочных процедур</t>
  </si>
  <si>
    <t xml:space="preserve">увеличение физических объемов работ по строительству контуров зазеления и грозозащиты, благоустройству по результатам уточнения ПСД 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</si>
  <si>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 электрических сетей</t>
  </si>
  <si>
    <t>изменение физических объемов работ по результатам уточнения ПСД; увеличение стоимости оборудования и материалов по результатам уточнения ПСД</t>
  </si>
  <si>
    <t>изменение физических объемов работ по результатам уточнения ПСД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</si>
  <si>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 электрических сетей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</si>
  <si>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 электрических сетей; изменение стоимости оборудования и материалов по результатам закупочных процедур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</si>
  <si>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сетей; изменение стоимости оборудования и материалов по результатам закупочных процедур</t>
  </si>
  <si>
    <t>изменение физических объемов работ в связи с  уменьшением работ по восстановлению благоустройства, связанных с изменением трассы строительства линии электропередачи, по результатам выделения муниципальным образованием земельных участков для строительства; изменение стоимости оборудования и материалов по результатам закупочных процедур</t>
  </si>
  <si>
    <t xml:space="preserve">увеличение физических объемов работ по результатам уточнения ПСД, в связи с изменением трассы линии электропередачи 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</si>
  <si>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</t>
  </si>
  <si>
    <t>увеличение физических объемов работ по строительству фундамента КТПН по результатам уточнения ПСД</t>
  </si>
  <si>
    <t>уменьшение физических объемов работ по строительству фундамента КТПН по результатам уточнения ПСД; изменение стоимости оборудования и материалов по результатам закупочных процедур</t>
  </si>
  <si>
    <t>изменение физических объемов работ по результатам уточнения ПСД; изменение стоимости оборудования и материалов по результатам закупочных процедур</t>
  </si>
  <si>
    <t>изменение физических объемов работ по благоустройству и пересечению с инженерными комуникациями и автодорогой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сетей; изменение стоимости оборудования и материалов по результатам закупочных процедур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</si>
</sst>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;[White][=0]\ General;General"/>
    <numFmt numFmtId="166" formatCode="#,##0.000"/>
    <numFmt numFmtId="167" formatCode="0.0%"/>
  </numFmts>
  <fonts count="1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8" fillId="0" borderId="0"/>
  </cellStyleXfs>
  <cellXfs count="123">
    <xf numFmtId="0" fontId="0" fillId="0" borderId="0" xfId="0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0" fontId="3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7" fillId="0" borderId="0" xfId="3" applyFont="1" applyFill="1" applyBorder="1" applyAlignment="1">
      <alignment vertical="center"/>
    </xf>
    <xf numFmtId="0" fontId="9" fillId="0" borderId="0" xfId="4" applyFont="1" applyFill="1" applyBorder="1" applyAlignment="1">
      <alignment vertical="center"/>
    </xf>
    <xf numFmtId="0" fontId="9" fillId="0" borderId="3" xfId="4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Border="1"/>
    <xf numFmtId="0" fontId="7" fillId="0" borderId="0" xfId="1" applyFont="1" applyFill="1"/>
    <xf numFmtId="0" fontId="1" fillId="0" borderId="0" xfId="1" applyFont="1" applyFill="1"/>
    <xf numFmtId="49" fontId="11" fillId="2" borderId="2" xfId="2" applyNumberFormat="1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vertical="center" wrapText="1"/>
    </xf>
    <xf numFmtId="49" fontId="11" fillId="2" borderId="11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164" fontId="14" fillId="0" borderId="2" xfId="0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/>
    </xf>
    <xf numFmtId="164" fontId="16" fillId="0" borderId="2" xfId="1" applyNumberFormat="1" applyFont="1" applyFill="1" applyBorder="1" applyAlignment="1">
      <alignment horizontal="center" vertical="center" wrapText="1"/>
    </xf>
    <xf numFmtId="0" fontId="17" fillId="0" borderId="2" xfId="4" applyFont="1" applyFill="1" applyBorder="1" applyAlignment="1">
      <alignment horizontal="center" vertical="center"/>
    </xf>
    <xf numFmtId="2" fontId="16" fillId="0" borderId="2" xfId="1" applyNumberFormat="1" applyFont="1" applyFill="1" applyBorder="1" applyAlignment="1">
      <alignment horizontal="center" vertical="center" wrapText="1"/>
    </xf>
    <xf numFmtId="164" fontId="17" fillId="0" borderId="2" xfId="4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164" fontId="14" fillId="0" borderId="2" xfId="1" applyNumberFormat="1" applyFont="1" applyFill="1" applyBorder="1" applyAlignment="1">
      <alignment horizontal="center" vertical="center"/>
    </xf>
    <xf numFmtId="0" fontId="18" fillId="0" borderId="2" xfId="4" applyFont="1" applyFill="1" applyBorder="1" applyAlignment="1">
      <alignment horizontal="center" vertical="center"/>
    </xf>
    <xf numFmtId="164" fontId="18" fillId="0" borderId="2" xfId="4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164" fontId="16" fillId="0" borderId="2" xfId="1" applyNumberFormat="1" applyFont="1" applyFill="1" applyBorder="1" applyAlignment="1">
      <alignment horizontal="center" vertical="center"/>
    </xf>
    <xf numFmtId="164" fontId="14" fillId="0" borderId="2" xfId="1" applyNumberFormat="1" applyFont="1" applyFill="1" applyBorder="1" applyAlignment="1">
      <alignment horizontal="center" vertical="center" wrapText="1"/>
    </xf>
    <xf numFmtId="166" fontId="11" fillId="2" borderId="2" xfId="0" applyNumberFormat="1" applyFont="1" applyFill="1" applyBorder="1" applyAlignment="1">
      <alignment horizontal="center" vertical="center"/>
    </xf>
    <xf numFmtId="166" fontId="18" fillId="0" borderId="2" xfId="4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 wrapText="1"/>
    </xf>
    <xf numFmtId="166" fontId="14" fillId="2" borderId="2" xfId="0" applyNumberFormat="1" applyFont="1" applyFill="1" applyBorder="1" applyAlignment="1">
      <alignment horizontal="center" vertical="center"/>
    </xf>
    <xf numFmtId="166" fontId="14" fillId="2" borderId="2" xfId="0" applyNumberFormat="1" applyFont="1" applyFill="1" applyBorder="1" applyAlignment="1">
      <alignment horizontal="center" vertical="center" wrapText="1"/>
    </xf>
    <xf numFmtId="166" fontId="11" fillId="2" borderId="2" xfId="0" applyNumberFormat="1" applyFont="1" applyFill="1" applyBorder="1" applyAlignment="1">
      <alignment horizontal="center" vertical="center" wrapText="1"/>
    </xf>
    <xf numFmtId="164" fontId="14" fillId="0" borderId="2" xfId="2" applyNumberFormat="1" applyFont="1" applyFill="1" applyBorder="1" applyAlignment="1">
      <alignment horizontal="center" vertical="center"/>
    </xf>
    <xf numFmtId="166" fontId="11" fillId="2" borderId="11" xfId="0" applyNumberFormat="1" applyFont="1" applyFill="1" applyBorder="1" applyAlignment="1">
      <alignment horizontal="center" vertical="center"/>
    </xf>
    <xf numFmtId="166" fontId="14" fillId="2" borderId="11" xfId="0" applyNumberFormat="1" applyFont="1" applyFill="1" applyBorder="1" applyAlignment="1">
      <alignment horizontal="center" vertical="center"/>
    </xf>
    <xf numFmtId="164" fontId="12" fillId="0" borderId="2" xfId="2" applyNumberFormat="1" applyFont="1" applyFill="1" applyBorder="1" applyAlignment="1">
      <alignment horizontal="center" vertical="center"/>
    </xf>
    <xf numFmtId="164" fontId="11" fillId="0" borderId="2" xfId="2" applyNumberFormat="1" applyFont="1" applyFill="1" applyBorder="1" applyAlignment="1">
      <alignment horizontal="center" vertical="center"/>
    </xf>
    <xf numFmtId="0" fontId="1" fillId="2" borderId="0" xfId="1" applyFont="1" applyFill="1" applyAlignment="1">
      <alignment vertical="center"/>
    </xf>
    <xf numFmtId="0" fontId="1" fillId="2" borderId="0" xfId="1" applyFont="1" applyFill="1" applyAlignment="1">
      <alignment horizontal="left" vertic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left" vertical="center"/>
    </xf>
    <xf numFmtId="0" fontId="9" fillId="2" borderId="2" xfId="4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textRotation="90" wrapText="1"/>
    </xf>
    <xf numFmtId="0" fontId="10" fillId="2" borderId="2" xfId="4" applyFont="1" applyFill="1" applyBorder="1" applyAlignment="1">
      <alignment horizontal="center" vertical="center" textRotation="90" wrapText="1"/>
    </xf>
    <xf numFmtId="0" fontId="9" fillId="2" borderId="2" xfId="4" applyFont="1" applyFill="1" applyBorder="1" applyAlignment="1">
      <alignment horizontal="center" vertical="center"/>
    </xf>
    <xf numFmtId="49" fontId="17" fillId="2" borderId="2" xfId="4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 wrapText="1"/>
    </xf>
    <xf numFmtId="164" fontId="16" fillId="2" borderId="2" xfId="1" applyNumberFormat="1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/>
    </xf>
    <xf numFmtId="2" fontId="16" fillId="2" borderId="2" xfId="1" applyNumberFormat="1" applyFont="1" applyFill="1" applyBorder="1" applyAlignment="1">
      <alignment horizontal="center" vertical="center" wrapText="1"/>
    </xf>
    <xf numFmtId="49" fontId="18" fillId="2" borderId="2" xfId="4" applyNumberFormat="1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4" fontId="14" fillId="2" borderId="2" xfId="1" applyNumberFormat="1" applyFont="1" applyFill="1" applyBorder="1" applyAlignment="1">
      <alignment horizontal="center" vertical="center"/>
    </xf>
    <xf numFmtId="0" fontId="18" fillId="2" borderId="2" xfId="4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166" fontId="14" fillId="2" borderId="2" xfId="1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vertical="center" wrapText="1"/>
    </xf>
    <xf numFmtId="164" fontId="16" fillId="2" borderId="2" xfId="1" applyNumberFormat="1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165" fontId="14" fillId="2" borderId="2" xfId="0" applyNumberFormat="1" applyFont="1" applyFill="1" applyBorder="1" applyAlignment="1">
      <alignment vertical="center" wrapText="1"/>
    </xf>
    <xf numFmtId="164" fontId="14" fillId="2" borderId="2" xfId="1" applyNumberFormat="1" applyFont="1" applyFill="1" applyBorder="1" applyAlignment="1">
      <alignment horizontal="center" vertical="center" wrapText="1"/>
    </xf>
    <xf numFmtId="166" fontId="18" fillId="2" borderId="2" xfId="4" applyNumberFormat="1" applyFont="1" applyFill="1" applyBorder="1" applyAlignment="1">
      <alignment horizontal="center" vertical="center"/>
    </xf>
    <xf numFmtId="164" fontId="14" fillId="2" borderId="11" xfId="2" applyNumberFormat="1" applyFont="1" applyFill="1" applyBorder="1" applyAlignment="1">
      <alignment horizontal="center" vertical="center"/>
    </xf>
    <xf numFmtId="164" fontId="18" fillId="2" borderId="11" xfId="4" applyNumberFormat="1" applyFont="1" applyFill="1" applyBorder="1" applyAlignment="1">
      <alignment horizontal="center" vertical="center"/>
    </xf>
    <xf numFmtId="164" fontId="18" fillId="2" borderId="2" xfId="4" applyNumberFormat="1" applyFont="1" applyFill="1" applyBorder="1" applyAlignment="1">
      <alignment horizontal="center" vertical="center"/>
    </xf>
    <xf numFmtId="164" fontId="14" fillId="2" borderId="2" xfId="2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 wrapText="1"/>
    </xf>
    <xf numFmtId="10" fontId="17" fillId="2" borderId="2" xfId="4" applyNumberFormat="1" applyFont="1" applyFill="1" applyBorder="1" applyAlignment="1">
      <alignment horizontal="center" vertical="center"/>
    </xf>
    <xf numFmtId="10" fontId="18" fillId="2" borderId="2" xfId="4" applyNumberFormat="1" applyFont="1" applyFill="1" applyBorder="1" applyAlignment="1">
      <alignment horizontal="center" vertical="center"/>
    </xf>
    <xf numFmtId="10" fontId="14" fillId="2" borderId="2" xfId="1" applyNumberFormat="1" applyFont="1" applyFill="1" applyBorder="1" applyAlignment="1">
      <alignment horizontal="center" vertical="center"/>
    </xf>
    <xf numFmtId="49" fontId="14" fillId="0" borderId="2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9" fillId="2" borderId="1" xfId="4" applyFont="1" applyFill="1" applyBorder="1" applyAlignment="1">
      <alignment horizontal="center" vertical="center" wrapText="1"/>
    </xf>
    <xf numFmtId="0" fontId="9" fillId="2" borderId="5" xfId="4" applyFont="1" applyFill="1" applyBorder="1" applyAlignment="1">
      <alignment horizontal="center" vertical="center" wrapText="1"/>
    </xf>
    <xf numFmtId="0" fontId="9" fillId="2" borderId="11" xfId="4" applyFont="1" applyFill="1" applyBorder="1" applyAlignment="1">
      <alignment horizontal="center" vertical="center" wrapText="1"/>
    </xf>
    <xf numFmtId="0" fontId="9" fillId="2" borderId="2" xfId="4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center" vertical="center"/>
    </xf>
    <xf numFmtId="0" fontId="9" fillId="0" borderId="7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166" fontId="14" fillId="2" borderId="2" xfId="0" applyNumberFormat="1" applyFont="1" applyFill="1" applyBorder="1" applyAlignment="1">
      <alignment horizontal="left" vertical="center" wrapText="1"/>
    </xf>
    <xf numFmtId="167" fontId="18" fillId="2" borderId="2" xfId="4" applyNumberFormat="1" applyFont="1" applyFill="1" applyBorder="1" applyAlignment="1">
      <alignment horizontal="center" vertical="center"/>
    </xf>
    <xf numFmtId="167" fontId="14" fillId="2" borderId="2" xfId="1" applyNumberFormat="1" applyFont="1" applyFill="1" applyBorder="1" applyAlignment="1">
      <alignment horizontal="center" vertical="center" wrapText="1"/>
    </xf>
    <xf numFmtId="9" fontId="18" fillId="2" borderId="2" xfId="4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90"/>
  <sheetViews>
    <sheetView tabSelected="1" zoomScale="70" zoomScaleNormal="70" zoomScaleSheetLayoutView="70" workbookViewId="0">
      <selection activeCell="W152" sqref="W152"/>
    </sheetView>
  </sheetViews>
  <sheetFormatPr defaultRowHeight="15.75"/>
  <cols>
    <col min="1" max="1" width="11" style="60" customWidth="1"/>
    <col min="2" max="2" width="74" style="61" customWidth="1"/>
    <col min="3" max="3" width="19.42578125" style="60" customWidth="1"/>
    <col min="4" max="4" width="20.140625" style="60" customWidth="1"/>
    <col min="5" max="6" width="13.85546875" style="60" customWidth="1"/>
    <col min="7" max="7" width="9.42578125" style="60" customWidth="1"/>
    <col min="8" max="8" width="8.42578125" style="60" customWidth="1"/>
    <col min="9" max="9" width="10.85546875" style="60" customWidth="1"/>
    <col min="10" max="10" width="10.7109375" style="1" customWidth="1"/>
    <col min="11" max="11" width="13.42578125" style="1" customWidth="1"/>
    <col min="12" max="12" width="15.85546875" style="1" customWidth="1"/>
    <col min="13" max="13" width="10.42578125" style="1" customWidth="1"/>
    <col min="14" max="14" width="11.42578125" style="1" customWidth="1"/>
    <col min="15" max="15" width="9.7109375" style="1" customWidth="1"/>
    <col min="16" max="17" width="10.7109375" style="1" customWidth="1"/>
    <col min="18" max="18" width="14.42578125" style="1" customWidth="1"/>
    <col min="19" max="19" width="14.85546875" style="1" customWidth="1"/>
    <col min="20" max="20" width="12.42578125" style="1" customWidth="1"/>
    <col min="21" max="21" width="13.140625" style="1" customWidth="1"/>
    <col min="22" max="22" width="12.42578125" style="60" customWidth="1"/>
    <col min="23" max="23" width="34.140625" style="1" customWidth="1"/>
    <col min="24" max="16384" width="9.140625" style="1"/>
  </cols>
  <sheetData>
    <row r="1" spans="1:52" ht="18.75">
      <c r="S1" s="2"/>
      <c r="W1" s="3" t="s">
        <v>0</v>
      </c>
      <c r="Y1" s="2"/>
    </row>
    <row r="2" spans="1:52" ht="18.75">
      <c r="S2" s="2"/>
      <c r="W2" s="35" t="s">
        <v>1</v>
      </c>
      <c r="Y2" s="2"/>
    </row>
    <row r="3" spans="1:52" ht="18.75">
      <c r="S3" s="2"/>
      <c r="W3" s="35" t="s">
        <v>356</v>
      </c>
      <c r="Y3" s="2"/>
    </row>
    <row r="4" spans="1:52" s="5" customFormat="1" ht="18.75">
      <c r="A4" s="113" t="s">
        <v>2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4"/>
      <c r="Y4" s="4"/>
      <c r="Z4" s="4"/>
      <c r="AA4" s="4"/>
    </row>
    <row r="5" spans="1:52" s="5" customFormat="1" ht="18.75">
      <c r="A5" s="114" t="s">
        <v>355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6"/>
      <c r="Y5" s="6"/>
      <c r="Z5" s="6"/>
      <c r="AA5" s="6"/>
      <c r="AB5" s="6"/>
    </row>
    <row r="6" spans="1:52" s="5" customFormat="1" ht="18.75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5"/>
      <c r="W6" s="117"/>
      <c r="X6" s="7"/>
      <c r="Y6" s="7"/>
      <c r="Z6" s="7"/>
      <c r="AA6" s="7"/>
    </row>
    <row r="7" spans="1:52" s="5" customFormat="1" ht="18.75">
      <c r="A7" s="114" t="s">
        <v>357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6"/>
      <c r="Y7" s="6"/>
      <c r="Z7" s="6"/>
      <c r="AA7" s="6"/>
    </row>
    <row r="8" spans="1:52">
      <c r="A8" s="97" t="s">
        <v>3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8"/>
      <c r="Y8" s="8"/>
      <c r="Z8" s="8"/>
      <c r="AA8" s="8"/>
    </row>
    <row r="9" spans="1:52">
      <c r="A9" s="62"/>
      <c r="B9" s="63"/>
      <c r="C9" s="62"/>
      <c r="D9" s="62"/>
      <c r="E9" s="62"/>
      <c r="F9" s="62"/>
      <c r="G9" s="62"/>
      <c r="H9" s="62"/>
      <c r="I9" s="62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62"/>
      <c r="W9" s="96"/>
      <c r="X9" s="9"/>
      <c r="Y9" s="9"/>
      <c r="Z9" s="9"/>
      <c r="AA9" s="9"/>
    </row>
    <row r="10" spans="1:52" ht="18.75">
      <c r="A10" s="118" t="s">
        <v>358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0"/>
      <c r="Y10" s="10"/>
      <c r="Z10" s="10"/>
      <c r="AA10" s="10"/>
    </row>
    <row r="11" spans="1:52" ht="18.75">
      <c r="AA11" s="3"/>
    </row>
    <row r="12" spans="1:52" ht="48.75" customHeight="1">
      <c r="A12" s="114" t="s">
        <v>359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"/>
      <c r="Y12" s="11"/>
      <c r="Z12" s="11"/>
      <c r="AA12" s="11"/>
    </row>
    <row r="13" spans="1:52">
      <c r="A13" s="97" t="s">
        <v>4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8"/>
      <c r="Y13" s="8"/>
      <c r="Z13" s="8"/>
      <c r="AA13" s="8"/>
    </row>
    <row r="14" spans="1:52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5"/>
      <c r="AU14" s="5"/>
      <c r="AV14" s="5"/>
      <c r="AW14" s="5"/>
      <c r="AX14" s="5"/>
    </row>
    <row r="15" spans="1:52">
      <c r="A15" s="99" t="s">
        <v>5</v>
      </c>
      <c r="B15" s="102" t="s">
        <v>6</v>
      </c>
      <c r="C15" s="102" t="s">
        <v>7</v>
      </c>
      <c r="D15" s="99" t="s">
        <v>8</v>
      </c>
      <c r="E15" s="103" t="s">
        <v>360</v>
      </c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5" t="s">
        <v>361</v>
      </c>
      <c r="T15" s="105"/>
      <c r="U15" s="105"/>
      <c r="V15" s="105"/>
      <c r="W15" s="106" t="s">
        <v>9</v>
      </c>
      <c r="X15" s="13"/>
      <c r="Y15" s="13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>
      <c r="A16" s="100"/>
      <c r="B16" s="102"/>
      <c r="C16" s="102"/>
      <c r="D16" s="100"/>
      <c r="E16" s="107" t="s">
        <v>10</v>
      </c>
      <c r="F16" s="108"/>
      <c r="G16" s="108"/>
      <c r="H16" s="108"/>
      <c r="I16" s="108"/>
      <c r="J16" s="108"/>
      <c r="K16" s="108"/>
      <c r="L16" s="107" t="s">
        <v>11</v>
      </c>
      <c r="M16" s="108"/>
      <c r="N16" s="108"/>
      <c r="O16" s="108"/>
      <c r="P16" s="108"/>
      <c r="Q16" s="108"/>
      <c r="R16" s="108"/>
      <c r="S16" s="105"/>
      <c r="T16" s="105"/>
      <c r="U16" s="105"/>
      <c r="V16" s="105"/>
      <c r="W16" s="106"/>
      <c r="X16" s="13"/>
      <c r="Y16" s="13"/>
      <c r="Z16" s="13"/>
      <c r="AA16" s="13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>
      <c r="A17" s="100"/>
      <c r="B17" s="102"/>
      <c r="C17" s="102"/>
      <c r="D17" s="100"/>
      <c r="E17" s="109"/>
      <c r="F17" s="110"/>
      <c r="G17" s="110"/>
      <c r="H17" s="110"/>
      <c r="I17" s="110"/>
      <c r="J17" s="110"/>
      <c r="K17" s="110"/>
      <c r="L17" s="109"/>
      <c r="M17" s="110"/>
      <c r="N17" s="110"/>
      <c r="O17" s="110"/>
      <c r="P17" s="110"/>
      <c r="Q17" s="110"/>
      <c r="R17" s="110"/>
      <c r="S17" s="105"/>
      <c r="T17" s="105"/>
      <c r="U17" s="105"/>
      <c r="V17" s="105"/>
      <c r="W17" s="106"/>
      <c r="X17" s="13"/>
      <c r="Y17" s="13"/>
      <c r="Z17" s="13"/>
      <c r="AA17" s="13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ht="47.25">
      <c r="A18" s="100"/>
      <c r="B18" s="102"/>
      <c r="C18" s="102"/>
      <c r="D18" s="100"/>
      <c r="E18" s="64" t="s">
        <v>12</v>
      </c>
      <c r="F18" s="103" t="s">
        <v>13</v>
      </c>
      <c r="G18" s="104"/>
      <c r="H18" s="104"/>
      <c r="I18" s="104"/>
      <c r="J18" s="104"/>
      <c r="K18" s="104"/>
      <c r="L18" s="14" t="s">
        <v>12</v>
      </c>
      <c r="M18" s="103" t="s">
        <v>13</v>
      </c>
      <c r="N18" s="104"/>
      <c r="O18" s="104"/>
      <c r="P18" s="104"/>
      <c r="Q18" s="104"/>
      <c r="R18" s="104"/>
      <c r="S18" s="111" t="s">
        <v>12</v>
      </c>
      <c r="T18" s="112"/>
      <c r="U18" s="111" t="s">
        <v>13</v>
      </c>
      <c r="V18" s="112"/>
      <c r="W18" s="106"/>
      <c r="X18" s="13"/>
      <c r="Y18" s="13"/>
      <c r="Z18" s="13"/>
      <c r="AA18" s="13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ht="63.75">
      <c r="A19" s="101"/>
      <c r="B19" s="102"/>
      <c r="C19" s="102"/>
      <c r="D19" s="101"/>
      <c r="E19" s="65" t="s">
        <v>14</v>
      </c>
      <c r="F19" s="65" t="s">
        <v>14</v>
      </c>
      <c r="G19" s="66" t="s">
        <v>15</v>
      </c>
      <c r="H19" s="66" t="s">
        <v>16</v>
      </c>
      <c r="I19" s="66" t="s">
        <v>17</v>
      </c>
      <c r="J19" s="16" t="s">
        <v>18</v>
      </c>
      <c r="K19" s="16" t="s">
        <v>19</v>
      </c>
      <c r="L19" s="15" t="s">
        <v>14</v>
      </c>
      <c r="M19" s="15" t="s">
        <v>14</v>
      </c>
      <c r="N19" s="16" t="s">
        <v>15</v>
      </c>
      <c r="O19" s="16" t="s">
        <v>16</v>
      </c>
      <c r="P19" s="16" t="s">
        <v>17</v>
      </c>
      <c r="Q19" s="16" t="s">
        <v>18</v>
      </c>
      <c r="R19" s="16" t="s">
        <v>19</v>
      </c>
      <c r="S19" s="17" t="s">
        <v>20</v>
      </c>
      <c r="T19" s="17" t="s">
        <v>21</v>
      </c>
      <c r="U19" s="17" t="s">
        <v>20</v>
      </c>
      <c r="V19" s="91" t="s">
        <v>21</v>
      </c>
      <c r="W19" s="106"/>
      <c r="X19" s="13"/>
      <c r="Y19" s="13"/>
      <c r="Z19" s="13"/>
      <c r="AA19" s="13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s="21" customFormat="1">
      <c r="A20" s="67">
        <v>1</v>
      </c>
      <c r="B20" s="67">
        <v>2</v>
      </c>
      <c r="C20" s="67">
        <v>3</v>
      </c>
      <c r="D20" s="67">
        <v>4</v>
      </c>
      <c r="E20" s="67">
        <v>5</v>
      </c>
      <c r="F20" s="67">
        <v>6</v>
      </c>
      <c r="G20" s="67">
        <v>7</v>
      </c>
      <c r="H20" s="67">
        <v>8</v>
      </c>
      <c r="I20" s="67">
        <v>9</v>
      </c>
      <c r="J20" s="18">
        <v>10</v>
      </c>
      <c r="K20" s="18">
        <v>11</v>
      </c>
      <c r="L20" s="18">
        <v>12</v>
      </c>
      <c r="M20" s="18">
        <v>13</v>
      </c>
      <c r="N20" s="18">
        <v>14</v>
      </c>
      <c r="O20" s="18">
        <v>15</v>
      </c>
      <c r="P20" s="18">
        <v>16</v>
      </c>
      <c r="Q20" s="18">
        <v>17</v>
      </c>
      <c r="R20" s="18">
        <v>18</v>
      </c>
      <c r="S20" s="18">
        <v>19</v>
      </c>
      <c r="T20" s="18">
        <v>20</v>
      </c>
      <c r="U20" s="18">
        <v>21</v>
      </c>
      <c r="V20" s="67">
        <v>22</v>
      </c>
      <c r="W20" s="18">
        <v>23</v>
      </c>
      <c r="X20" s="19"/>
      <c r="Y20" s="19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</row>
    <row r="21" spans="1:52" s="23" customFormat="1">
      <c r="A21" s="68" t="s">
        <v>22</v>
      </c>
      <c r="B21" s="69" t="s">
        <v>23</v>
      </c>
      <c r="C21" s="68" t="s">
        <v>24</v>
      </c>
      <c r="D21" s="70">
        <f>D23+D25+D27</f>
        <v>256.61936940000004</v>
      </c>
      <c r="E21" s="71">
        <v>0</v>
      </c>
      <c r="F21" s="70">
        <f>F23+F25+F27</f>
        <v>256.61936940000004</v>
      </c>
      <c r="G21" s="72">
        <f>G23+G25+G27</f>
        <v>11.309999999999999</v>
      </c>
      <c r="H21" s="70">
        <f>H23+H25+H27</f>
        <v>0</v>
      </c>
      <c r="I21" s="72">
        <f>I23+I25+I27</f>
        <v>46.064</v>
      </c>
      <c r="J21" s="38">
        <f>J23+J25+J27</f>
        <v>0</v>
      </c>
      <c r="K21" s="38" t="s">
        <v>362</v>
      </c>
      <c r="L21" s="39">
        <v>0</v>
      </c>
      <c r="M21" s="38">
        <f>M23+M25+M27</f>
        <v>256.81899995000009</v>
      </c>
      <c r="N21" s="40">
        <f>N23+N25+N27</f>
        <v>12.25</v>
      </c>
      <c r="O21" s="38">
        <f>O23+O25+O27</f>
        <v>0</v>
      </c>
      <c r="P21" s="40">
        <f>P23+P25+P27</f>
        <v>51.228000000000009</v>
      </c>
      <c r="Q21" s="38">
        <f>Q23+Q25+Q27</f>
        <v>0</v>
      </c>
      <c r="R21" s="38" t="s">
        <v>362</v>
      </c>
      <c r="S21" s="38">
        <f>S23+S25+S27</f>
        <v>0</v>
      </c>
      <c r="T21" s="41">
        <v>0</v>
      </c>
      <c r="U21" s="41">
        <f>M21-F21</f>
        <v>0.1996305500000517</v>
      </c>
      <c r="V21" s="92">
        <f>U21/F21</f>
        <v>7.7792471576407696E-4</v>
      </c>
      <c r="W21" s="58" t="s">
        <v>362</v>
      </c>
      <c r="X21" s="13"/>
      <c r="Y21" s="13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</row>
    <row r="22" spans="1:52" s="24" customFormat="1">
      <c r="A22" s="73" t="s">
        <v>25</v>
      </c>
      <c r="B22" s="74" t="s">
        <v>26</v>
      </c>
      <c r="C22" s="73" t="s">
        <v>24</v>
      </c>
      <c r="D22" s="75" t="s">
        <v>362</v>
      </c>
      <c r="E22" s="76">
        <v>0</v>
      </c>
      <c r="F22" s="75" t="s">
        <v>362</v>
      </c>
      <c r="G22" s="75" t="s">
        <v>362</v>
      </c>
      <c r="H22" s="75" t="s">
        <v>362</v>
      </c>
      <c r="I22" s="75" t="s">
        <v>362</v>
      </c>
      <c r="J22" s="43" t="s">
        <v>362</v>
      </c>
      <c r="K22" s="43" t="s">
        <v>362</v>
      </c>
      <c r="L22" s="44">
        <v>0</v>
      </c>
      <c r="M22" s="43" t="s">
        <v>362</v>
      </c>
      <c r="N22" s="43" t="s">
        <v>362</v>
      </c>
      <c r="O22" s="43" t="s">
        <v>362</v>
      </c>
      <c r="P22" s="43" t="s">
        <v>362</v>
      </c>
      <c r="Q22" s="43" t="s">
        <v>362</v>
      </c>
      <c r="R22" s="43" t="s">
        <v>362</v>
      </c>
      <c r="S22" s="43" t="s">
        <v>362</v>
      </c>
      <c r="T22" s="43" t="s">
        <v>362</v>
      </c>
      <c r="U22" s="43" t="s">
        <v>362</v>
      </c>
      <c r="V22" s="75" t="s">
        <v>362</v>
      </c>
      <c r="W22" s="59" t="s">
        <v>362</v>
      </c>
    </row>
    <row r="23" spans="1:52" s="24" customFormat="1">
      <c r="A23" s="73" t="s">
        <v>27</v>
      </c>
      <c r="B23" s="74" t="s">
        <v>28</v>
      </c>
      <c r="C23" s="73" t="s">
        <v>24</v>
      </c>
      <c r="D23" s="75">
        <f>D49</f>
        <v>70.229624000000001</v>
      </c>
      <c r="E23" s="76">
        <v>0</v>
      </c>
      <c r="F23" s="75">
        <f t="shared" ref="F23:K23" si="0">F49</f>
        <v>70.229624000000001</v>
      </c>
      <c r="G23" s="75">
        <f t="shared" si="0"/>
        <v>6.89</v>
      </c>
      <c r="H23" s="75">
        <f t="shared" si="0"/>
        <v>0</v>
      </c>
      <c r="I23" s="75">
        <f t="shared" si="0"/>
        <v>12.325000000000001</v>
      </c>
      <c r="J23" s="43">
        <f t="shared" si="0"/>
        <v>0</v>
      </c>
      <c r="K23" s="43" t="str">
        <f t="shared" si="0"/>
        <v>нд</v>
      </c>
      <c r="L23" s="44">
        <v>0</v>
      </c>
      <c r="M23" s="43">
        <f t="shared" ref="M23:S23" si="1">M49</f>
        <v>73.018080000000012</v>
      </c>
      <c r="N23" s="43">
        <f t="shared" si="1"/>
        <v>7.6800000000000006</v>
      </c>
      <c r="O23" s="43">
        <f t="shared" si="1"/>
        <v>0</v>
      </c>
      <c r="P23" s="43">
        <f t="shared" si="1"/>
        <v>12.955000000000002</v>
      </c>
      <c r="Q23" s="43">
        <f t="shared" si="1"/>
        <v>0</v>
      </c>
      <c r="R23" s="43" t="str">
        <f t="shared" si="1"/>
        <v>нд</v>
      </c>
      <c r="S23" s="43">
        <f t="shared" si="1"/>
        <v>0</v>
      </c>
      <c r="T23" s="45">
        <v>0</v>
      </c>
      <c r="U23" s="45">
        <f>M23-F23</f>
        <v>2.7884560000000107</v>
      </c>
      <c r="V23" s="93">
        <f>U23/F23</f>
        <v>3.9704840225258942E-2</v>
      </c>
      <c r="W23" s="59" t="s">
        <v>362</v>
      </c>
    </row>
    <row r="24" spans="1:52" s="24" customFormat="1" ht="25.5">
      <c r="A24" s="73" t="s">
        <v>29</v>
      </c>
      <c r="B24" s="74" t="s">
        <v>30</v>
      </c>
      <c r="C24" s="73" t="s">
        <v>24</v>
      </c>
      <c r="D24" s="77" t="s">
        <v>362</v>
      </c>
      <c r="E24" s="76">
        <v>0</v>
      </c>
      <c r="F24" s="77" t="s">
        <v>362</v>
      </c>
      <c r="G24" s="77" t="s">
        <v>362</v>
      </c>
      <c r="H24" s="77" t="s">
        <v>362</v>
      </c>
      <c r="I24" s="77" t="s">
        <v>362</v>
      </c>
      <c r="J24" s="42" t="s">
        <v>362</v>
      </c>
      <c r="K24" s="42" t="s">
        <v>362</v>
      </c>
      <c r="L24" s="44">
        <v>0</v>
      </c>
      <c r="M24" s="42" t="s">
        <v>362</v>
      </c>
      <c r="N24" s="42" t="s">
        <v>362</v>
      </c>
      <c r="O24" s="42" t="s">
        <v>362</v>
      </c>
      <c r="P24" s="42" t="s">
        <v>362</v>
      </c>
      <c r="Q24" s="42" t="s">
        <v>362</v>
      </c>
      <c r="R24" s="42" t="s">
        <v>362</v>
      </c>
      <c r="S24" s="42" t="s">
        <v>362</v>
      </c>
      <c r="T24" s="43" t="s">
        <v>362</v>
      </c>
      <c r="U24" s="42" t="s">
        <v>362</v>
      </c>
      <c r="V24" s="77" t="s">
        <v>362</v>
      </c>
      <c r="W24" s="59" t="s">
        <v>362</v>
      </c>
    </row>
    <row r="25" spans="1:52" s="24" customFormat="1">
      <c r="A25" s="73" t="s">
        <v>31</v>
      </c>
      <c r="B25" s="74" t="s">
        <v>32</v>
      </c>
      <c r="C25" s="73" t="s">
        <v>24</v>
      </c>
      <c r="D25" s="78">
        <f>D117</f>
        <v>160.59302540000002</v>
      </c>
      <c r="E25" s="76">
        <v>0</v>
      </c>
      <c r="F25" s="78">
        <f t="shared" ref="F25:K25" si="2">F117</f>
        <v>160.59302540000002</v>
      </c>
      <c r="G25" s="78">
        <f t="shared" si="2"/>
        <v>4.42</v>
      </c>
      <c r="H25" s="78">
        <f t="shared" si="2"/>
        <v>0</v>
      </c>
      <c r="I25" s="78">
        <f t="shared" si="2"/>
        <v>33.738999999999997</v>
      </c>
      <c r="J25" s="46">
        <f t="shared" si="2"/>
        <v>0</v>
      </c>
      <c r="K25" s="46">
        <f t="shared" si="2"/>
        <v>0</v>
      </c>
      <c r="L25" s="44">
        <v>0</v>
      </c>
      <c r="M25" s="46">
        <f t="shared" ref="M25:S25" si="3">M117</f>
        <v>158.08894200000009</v>
      </c>
      <c r="N25" s="46">
        <f t="shared" si="3"/>
        <v>4.5699999999999994</v>
      </c>
      <c r="O25" s="46">
        <f t="shared" si="3"/>
        <v>0</v>
      </c>
      <c r="P25" s="46">
        <f t="shared" si="3"/>
        <v>38.273000000000003</v>
      </c>
      <c r="Q25" s="46">
        <f t="shared" si="3"/>
        <v>0</v>
      </c>
      <c r="R25" s="46">
        <f t="shared" si="3"/>
        <v>0</v>
      </c>
      <c r="S25" s="46">
        <f t="shared" si="3"/>
        <v>0</v>
      </c>
      <c r="T25" s="45">
        <v>0</v>
      </c>
      <c r="U25" s="45">
        <f>M25-F25</f>
        <v>-2.5040833999999279</v>
      </c>
      <c r="V25" s="93">
        <f>U25/F25</f>
        <v>-1.5592728225667561E-2</v>
      </c>
      <c r="W25" s="59" t="s">
        <v>362</v>
      </c>
    </row>
    <row r="26" spans="1:52" s="24" customFormat="1">
      <c r="A26" s="73" t="s">
        <v>33</v>
      </c>
      <c r="B26" s="74" t="s">
        <v>34</v>
      </c>
      <c r="C26" s="73" t="s">
        <v>24</v>
      </c>
      <c r="D26" s="77" t="s">
        <v>362</v>
      </c>
      <c r="E26" s="76">
        <v>0</v>
      </c>
      <c r="F26" s="77" t="s">
        <v>362</v>
      </c>
      <c r="G26" s="77" t="s">
        <v>362</v>
      </c>
      <c r="H26" s="77" t="s">
        <v>362</v>
      </c>
      <c r="I26" s="77" t="s">
        <v>362</v>
      </c>
      <c r="J26" s="42" t="s">
        <v>362</v>
      </c>
      <c r="K26" s="42" t="s">
        <v>362</v>
      </c>
      <c r="L26" s="44">
        <v>0</v>
      </c>
      <c r="M26" s="42" t="s">
        <v>362</v>
      </c>
      <c r="N26" s="42" t="s">
        <v>362</v>
      </c>
      <c r="O26" s="42" t="s">
        <v>362</v>
      </c>
      <c r="P26" s="42" t="s">
        <v>362</v>
      </c>
      <c r="Q26" s="42" t="s">
        <v>362</v>
      </c>
      <c r="R26" s="42" t="s">
        <v>362</v>
      </c>
      <c r="S26" s="42" t="s">
        <v>362</v>
      </c>
      <c r="T26" s="43" t="s">
        <v>362</v>
      </c>
      <c r="U26" s="42" t="s">
        <v>362</v>
      </c>
      <c r="V26" s="77" t="s">
        <v>362</v>
      </c>
      <c r="W26" s="59" t="s">
        <v>362</v>
      </c>
    </row>
    <row r="27" spans="1:52" s="24" customFormat="1">
      <c r="A27" s="73" t="s">
        <v>35</v>
      </c>
      <c r="B27" s="74" t="s">
        <v>36</v>
      </c>
      <c r="C27" s="73" t="s">
        <v>24</v>
      </c>
      <c r="D27" s="75">
        <f>D189</f>
        <v>25.796720000000001</v>
      </c>
      <c r="E27" s="76">
        <v>0</v>
      </c>
      <c r="F27" s="75">
        <f t="shared" ref="F27:K27" si="4">F189</f>
        <v>25.796720000000001</v>
      </c>
      <c r="G27" s="75">
        <f t="shared" si="4"/>
        <v>0</v>
      </c>
      <c r="H27" s="75">
        <f t="shared" si="4"/>
        <v>0</v>
      </c>
      <c r="I27" s="75">
        <f t="shared" si="4"/>
        <v>0</v>
      </c>
      <c r="J27" s="43">
        <f t="shared" si="4"/>
        <v>0</v>
      </c>
      <c r="K27" s="43" t="str">
        <f t="shared" si="4"/>
        <v>нд</v>
      </c>
      <c r="L27" s="44">
        <v>0</v>
      </c>
      <c r="M27" s="43">
        <f t="shared" ref="M27:S27" si="5">M189</f>
        <v>25.711977950000001</v>
      </c>
      <c r="N27" s="43">
        <f t="shared" si="5"/>
        <v>0</v>
      </c>
      <c r="O27" s="43">
        <f t="shared" si="5"/>
        <v>0</v>
      </c>
      <c r="P27" s="43">
        <f t="shared" si="5"/>
        <v>0</v>
      </c>
      <c r="Q27" s="43">
        <f t="shared" si="5"/>
        <v>0</v>
      </c>
      <c r="R27" s="43" t="str">
        <f t="shared" si="5"/>
        <v>нд</v>
      </c>
      <c r="S27" s="43">
        <f t="shared" si="5"/>
        <v>0</v>
      </c>
      <c r="T27" s="45">
        <v>0</v>
      </c>
      <c r="U27" s="45">
        <f>M27-F27</f>
        <v>-8.4742049999999125E-2</v>
      </c>
      <c r="V27" s="93">
        <f>U27/F27</f>
        <v>-3.2849932084388685E-3</v>
      </c>
      <c r="W27" s="59" t="s">
        <v>362</v>
      </c>
    </row>
    <row r="28" spans="1:52" s="23" customFormat="1">
      <c r="A28" s="79">
        <v>1</v>
      </c>
      <c r="B28" s="80" t="s">
        <v>109</v>
      </c>
      <c r="C28" s="79" t="s">
        <v>24</v>
      </c>
      <c r="D28" s="81">
        <f>D49+D117+D189</f>
        <v>256.61936940000004</v>
      </c>
      <c r="E28" s="71">
        <v>0</v>
      </c>
      <c r="F28" s="81">
        <f>F49+F117+F189</f>
        <v>256.61936940000004</v>
      </c>
      <c r="G28" s="81">
        <f>G49+G117+G189</f>
        <v>11.309999999999999</v>
      </c>
      <c r="H28" s="81">
        <f>H49+H117+H189</f>
        <v>0</v>
      </c>
      <c r="I28" s="81">
        <f>I49+I117+I189</f>
        <v>46.064</v>
      </c>
      <c r="J28" s="47">
        <f>J49+J117+J189</f>
        <v>0</v>
      </c>
      <c r="K28" s="47" t="s">
        <v>362</v>
      </c>
      <c r="L28" s="39">
        <v>0</v>
      </c>
      <c r="M28" s="47">
        <f>M49+M117+M189</f>
        <v>256.81899995000009</v>
      </c>
      <c r="N28" s="47">
        <f>N49+N117+N189</f>
        <v>12.25</v>
      </c>
      <c r="O28" s="47">
        <f>O49+O117+O189</f>
        <v>0</v>
      </c>
      <c r="P28" s="47">
        <f>P49+P117+P189</f>
        <v>51.228000000000009</v>
      </c>
      <c r="Q28" s="47">
        <f>Q49+Q117+Q189</f>
        <v>0</v>
      </c>
      <c r="R28" s="47" t="s">
        <v>362</v>
      </c>
      <c r="S28" s="47">
        <f>S190</f>
        <v>0</v>
      </c>
      <c r="T28" s="41">
        <v>0</v>
      </c>
      <c r="U28" s="41">
        <f>M28-F28</f>
        <v>0.1996305500000517</v>
      </c>
      <c r="V28" s="92">
        <f>U28/F28</f>
        <v>7.7792471576407696E-4</v>
      </c>
      <c r="W28" s="59" t="s">
        <v>362</v>
      </c>
      <c r="X28" s="37"/>
    </row>
    <row r="29" spans="1:52" s="24" customFormat="1">
      <c r="A29" s="25" t="s">
        <v>37</v>
      </c>
      <c r="B29" s="82" t="s">
        <v>38</v>
      </c>
      <c r="C29" s="26" t="s">
        <v>24</v>
      </c>
      <c r="D29" s="75" t="s">
        <v>362</v>
      </c>
      <c r="E29" s="75" t="s">
        <v>362</v>
      </c>
      <c r="F29" s="75" t="s">
        <v>362</v>
      </c>
      <c r="G29" s="75" t="s">
        <v>362</v>
      </c>
      <c r="H29" s="75" t="s">
        <v>362</v>
      </c>
      <c r="I29" s="75" t="s">
        <v>362</v>
      </c>
      <c r="J29" s="43" t="s">
        <v>362</v>
      </c>
      <c r="K29" s="43" t="s">
        <v>362</v>
      </c>
      <c r="L29" s="43" t="s">
        <v>362</v>
      </c>
      <c r="M29" s="43" t="s">
        <v>362</v>
      </c>
      <c r="N29" s="43" t="s">
        <v>362</v>
      </c>
      <c r="O29" s="43" t="s">
        <v>362</v>
      </c>
      <c r="P29" s="43" t="s">
        <v>362</v>
      </c>
      <c r="Q29" s="43" t="s">
        <v>362</v>
      </c>
      <c r="R29" s="43" t="s">
        <v>362</v>
      </c>
      <c r="S29" s="43" t="s">
        <v>362</v>
      </c>
      <c r="T29" s="43" t="s">
        <v>362</v>
      </c>
      <c r="U29" s="43" t="s">
        <v>362</v>
      </c>
      <c r="V29" s="75" t="s">
        <v>362</v>
      </c>
      <c r="W29" s="59" t="s">
        <v>362</v>
      </c>
    </row>
    <row r="30" spans="1:52" s="24" customFormat="1" ht="25.5">
      <c r="A30" s="25" t="s">
        <v>39</v>
      </c>
      <c r="B30" s="82" t="s">
        <v>110</v>
      </c>
      <c r="C30" s="26" t="s">
        <v>24</v>
      </c>
      <c r="D30" s="75" t="s">
        <v>362</v>
      </c>
      <c r="E30" s="75" t="s">
        <v>362</v>
      </c>
      <c r="F30" s="75" t="s">
        <v>362</v>
      </c>
      <c r="G30" s="75" t="s">
        <v>362</v>
      </c>
      <c r="H30" s="75" t="s">
        <v>362</v>
      </c>
      <c r="I30" s="75" t="s">
        <v>362</v>
      </c>
      <c r="J30" s="43" t="s">
        <v>362</v>
      </c>
      <c r="K30" s="43" t="s">
        <v>362</v>
      </c>
      <c r="L30" s="43" t="s">
        <v>362</v>
      </c>
      <c r="M30" s="43" t="s">
        <v>362</v>
      </c>
      <c r="N30" s="43" t="s">
        <v>362</v>
      </c>
      <c r="O30" s="43" t="s">
        <v>362</v>
      </c>
      <c r="P30" s="43" t="s">
        <v>362</v>
      </c>
      <c r="Q30" s="43" t="s">
        <v>362</v>
      </c>
      <c r="R30" s="43" t="s">
        <v>362</v>
      </c>
      <c r="S30" s="43" t="s">
        <v>362</v>
      </c>
      <c r="T30" s="43" t="s">
        <v>362</v>
      </c>
      <c r="U30" s="43" t="s">
        <v>362</v>
      </c>
      <c r="V30" s="75" t="s">
        <v>362</v>
      </c>
      <c r="W30" s="59" t="s">
        <v>362</v>
      </c>
    </row>
    <row r="31" spans="1:52" s="24" customFormat="1" ht="25.5">
      <c r="A31" s="25" t="s">
        <v>40</v>
      </c>
      <c r="B31" s="82" t="s">
        <v>41</v>
      </c>
      <c r="C31" s="26" t="s">
        <v>24</v>
      </c>
      <c r="D31" s="75" t="s">
        <v>362</v>
      </c>
      <c r="E31" s="75" t="s">
        <v>362</v>
      </c>
      <c r="F31" s="75" t="s">
        <v>362</v>
      </c>
      <c r="G31" s="75" t="s">
        <v>362</v>
      </c>
      <c r="H31" s="75" t="s">
        <v>362</v>
      </c>
      <c r="I31" s="75" t="s">
        <v>362</v>
      </c>
      <c r="J31" s="43" t="s">
        <v>362</v>
      </c>
      <c r="K31" s="43" t="s">
        <v>362</v>
      </c>
      <c r="L31" s="43" t="s">
        <v>362</v>
      </c>
      <c r="M31" s="43" t="s">
        <v>362</v>
      </c>
      <c r="N31" s="43" t="s">
        <v>362</v>
      </c>
      <c r="O31" s="43" t="s">
        <v>362</v>
      </c>
      <c r="P31" s="43" t="s">
        <v>362</v>
      </c>
      <c r="Q31" s="43" t="s">
        <v>362</v>
      </c>
      <c r="R31" s="43" t="s">
        <v>362</v>
      </c>
      <c r="S31" s="43" t="s">
        <v>362</v>
      </c>
      <c r="T31" s="43" t="s">
        <v>362</v>
      </c>
      <c r="U31" s="43" t="s">
        <v>362</v>
      </c>
      <c r="V31" s="75" t="s">
        <v>362</v>
      </c>
      <c r="W31" s="59" t="s">
        <v>362</v>
      </c>
    </row>
    <row r="32" spans="1:52" s="24" customFormat="1" ht="25.5">
      <c r="A32" s="25" t="s">
        <v>40</v>
      </c>
      <c r="B32" s="83" t="s">
        <v>111</v>
      </c>
      <c r="C32" s="26" t="s">
        <v>24</v>
      </c>
      <c r="D32" s="75" t="s">
        <v>362</v>
      </c>
      <c r="E32" s="75" t="s">
        <v>362</v>
      </c>
      <c r="F32" s="75" t="s">
        <v>362</v>
      </c>
      <c r="G32" s="75" t="s">
        <v>362</v>
      </c>
      <c r="H32" s="75" t="s">
        <v>362</v>
      </c>
      <c r="I32" s="75" t="s">
        <v>362</v>
      </c>
      <c r="J32" s="43" t="s">
        <v>362</v>
      </c>
      <c r="K32" s="43" t="s">
        <v>362</v>
      </c>
      <c r="L32" s="43" t="s">
        <v>362</v>
      </c>
      <c r="M32" s="43" t="s">
        <v>362</v>
      </c>
      <c r="N32" s="43" t="s">
        <v>362</v>
      </c>
      <c r="O32" s="43" t="s">
        <v>362</v>
      </c>
      <c r="P32" s="43" t="s">
        <v>362</v>
      </c>
      <c r="Q32" s="43" t="s">
        <v>362</v>
      </c>
      <c r="R32" s="43" t="s">
        <v>362</v>
      </c>
      <c r="S32" s="43" t="s">
        <v>362</v>
      </c>
      <c r="T32" s="43" t="s">
        <v>362</v>
      </c>
      <c r="U32" s="43" t="s">
        <v>362</v>
      </c>
      <c r="V32" s="75" t="s">
        <v>362</v>
      </c>
      <c r="W32" s="59" t="s">
        <v>362</v>
      </c>
    </row>
    <row r="33" spans="1:23" s="24" customFormat="1" ht="25.5">
      <c r="A33" s="25" t="s">
        <v>40</v>
      </c>
      <c r="B33" s="83" t="s">
        <v>112</v>
      </c>
      <c r="C33" s="26" t="s">
        <v>24</v>
      </c>
      <c r="D33" s="75" t="s">
        <v>362</v>
      </c>
      <c r="E33" s="75" t="s">
        <v>362</v>
      </c>
      <c r="F33" s="75" t="s">
        <v>362</v>
      </c>
      <c r="G33" s="75" t="s">
        <v>362</v>
      </c>
      <c r="H33" s="75" t="s">
        <v>362</v>
      </c>
      <c r="I33" s="75" t="s">
        <v>362</v>
      </c>
      <c r="J33" s="43" t="s">
        <v>362</v>
      </c>
      <c r="K33" s="43" t="s">
        <v>362</v>
      </c>
      <c r="L33" s="43" t="s">
        <v>362</v>
      </c>
      <c r="M33" s="43" t="s">
        <v>362</v>
      </c>
      <c r="N33" s="43" t="s">
        <v>362</v>
      </c>
      <c r="O33" s="43" t="s">
        <v>362</v>
      </c>
      <c r="P33" s="43" t="s">
        <v>362</v>
      </c>
      <c r="Q33" s="43" t="s">
        <v>362</v>
      </c>
      <c r="R33" s="43" t="s">
        <v>362</v>
      </c>
      <c r="S33" s="43" t="s">
        <v>362</v>
      </c>
      <c r="T33" s="43" t="s">
        <v>362</v>
      </c>
      <c r="U33" s="43" t="s">
        <v>362</v>
      </c>
      <c r="V33" s="75" t="s">
        <v>362</v>
      </c>
      <c r="W33" s="59" t="s">
        <v>362</v>
      </c>
    </row>
    <row r="34" spans="1:23" s="24" customFormat="1" ht="25.5">
      <c r="A34" s="25" t="s">
        <v>42</v>
      </c>
      <c r="B34" s="82" t="s">
        <v>113</v>
      </c>
      <c r="C34" s="26" t="s">
        <v>24</v>
      </c>
      <c r="D34" s="75" t="s">
        <v>362</v>
      </c>
      <c r="E34" s="75" t="s">
        <v>362</v>
      </c>
      <c r="F34" s="75" t="s">
        <v>362</v>
      </c>
      <c r="G34" s="75" t="s">
        <v>362</v>
      </c>
      <c r="H34" s="75" t="s">
        <v>362</v>
      </c>
      <c r="I34" s="75" t="s">
        <v>362</v>
      </c>
      <c r="J34" s="43" t="s">
        <v>362</v>
      </c>
      <c r="K34" s="43" t="s">
        <v>362</v>
      </c>
      <c r="L34" s="43" t="s">
        <v>362</v>
      </c>
      <c r="M34" s="43" t="s">
        <v>362</v>
      </c>
      <c r="N34" s="43" t="s">
        <v>362</v>
      </c>
      <c r="O34" s="43" t="s">
        <v>362</v>
      </c>
      <c r="P34" s="43" t="s">
        <v>362</v>
      </c>
      <c r="Q34" s="43" t="s">
        <v>362</v>
      </c>
      <c r="R34" s="43" t="s">
        <v>362</v>
      </c>
      <c r="S34" s="43" t="s">
        <v>362</v>
      </c>
      <c r="T34" s="43" t="s">
        <v>362</v>
      </c>
      <c r="U34" s="43" t="s">
        <v>362</v>
      </c>
      <c r="V34" s="75" t="s">
        <v>362</v>
      </c>
      <c r="W34" s="59" t="s">
        <v>362</v>
      </c>
    </row>
    <row r="35" spans="1:23" s="24" customFormat="1" ht="25.5">
      <c r="A35" s="25" t="s">
        <v>42</v>
      </c>
      <c r="B35" s="83" t="s">
        <v>114</v>
      </c>
      <c r="C35" s="26" t="s">
        <v>24</v>
      </c>
      <c r="D35" s="75" t="s">
        <v>362</v>
      </c>
      <c r="E35" s="75" t="s">
        <v>362</v>
      </c>
      <c r="F35" s="75" t="s">
        <v>362</v>
      </c>
      <c r="G35" s="75" t="s">
        <v>362</v>
      </c>
      <c r="H35" s="75" t="s">
        <v>362</v>
      </c>
      <c r="I35" s="75" t="s">
        <v>362</v>
      </c>
      <c r="J35" s="43" t="s">
        <v>362</v>
      </c>
      <c r="K35" s="43" t="s">
        <v>362</v>
      </c>
      <c r="L35" s="43" t="s">
        <v>362</v>
      </c>
      <c r="M35" s="43" t="s">
        <v>362</v>
      </c>
      <c r="N35" s="43" t="s">
        <v>362</v>
      </c>
      <c r="O35" s="43" t="s">
        <v>362</v>
      </c>
      <c r="P35" s="43" t="s">
        <v>362</v>
      </c>
      <c r="Q35" s="43" t="s">
        <v>362</v>
      </c>
      <c r="R35" s="43" t="s">
        <v>362</v>
      </c>
      <c r="S35" s="43" t="s">
        <v>362</v>
      </c>
      <c r="T35" s="43" t="s">
        <v>362</v>
      </c>
      <c r="U35" s="43" t="s">
        <v>362</v>
      </c>
      <c r="V35" s="75" t="s">
        <v>362</v>
      </c>
      <c r="W35" s="59" t="s">
        <v>362</v>
      </c>
    </row>
    <row r="36" spans="1:23" s="24" customFormat="1" ht="25.5">
      <c r="A36" s="25" t="s">
        <v>42</v>
      </c>
      <c r="B36" s="83" t="s">
        <v>115</v>
      </c>
      <c r="C36" s="26" t="s">
        <v>24</v>
      </c>
      <c r="D36" s="75" t="s">
        <v>362</v>
      </c>
      <c r="E36" s="75" t="s">
        <v>362</v>
      </c>
      <c r="F36" s="75" t="s">
        <v>362</v>
      </c>
      <c r="G36" s="75" t="s">
        <v>362</v>
      </c>
      <c r="H36" s="75" t="s">
        <v>362</v>
      </c>
      <c r="I36" s="75" t="s">
        <v>362</v>
      </c>
      <c r="J36" s="43" t="s">
        <v>362</v>
      </c>
      <c r="K36" s="43" t="s">
        <v>362</v>
      </c>
      <c r="L36" s="43" t="s">
        <v>362</v>
      </c>
      <c r="M36" s="43" t="s">
        <v>362</v>
      </c>
      <c r="N36" s="43" t="s">
        <v>362</v>
      </c>
      <c r="O36" s="43" t="s">
        <v>362</v>
      </c>
      <c r="P36" s="43" t="s">
        <v>362</v>
      </c>
      <c r="Q36" s="43" t="s">
        <v>362</v>
      </c>
      <c r="R36" s="43" t="s">
        <v>362</v>
      </c>
      <c r="S36" s="43" t="s">
        <v>362</v>
      </c>
      <c r="T36" s="43" t="s">
        <v>362</v>
      </c>
      <c r="U36" s="43" t="s">
        <v>362</v>
      </c>
      <c r="V36" s="75" t="s">
        <v>362</v>
      </c>
      <c r="W36" s="59" t="s">
        <v>362</v>
      </c>
    </row>
    <row r="37" spans="1:23" s="24" customFormat="1" ht="25.5">
      <c r="A37" s="25" t="s">
        <v>43</v>
      </c>
      <c r="B37" s="82" t="s">
        <v>44</v>
      </c>
      <c r="C37" s="26" t="s">
        <v>24</v>
      </c>
      <c r="D37" s="75" t="s">
        <v>362</v>
      </c>
      <c r="E37" s="75" t="s">
        <v>362</v>
      </c>
      <c r="F37" s="75" t="s">
        <v>362</v>
      </c>
      <c r="G37" s="75" t="s">
        <v>362</v>
      </c>
      <c r="H37" s="75" t="s">
        <v>362</v>
      </c>
      <c r="I37" s="75" t="s">
        <v>362</v>
      </c>
      <c r="J37" s="43" t="s">
        <v>362</v>
      </c>
      <c r="K37" s="43" t="s">
        <v>362</v>
      </c>
      <c r="L37" s="43" t="s">
        <v>362</v>
      </c>
      <c r="M37" s="43" t="s">
        <v>362</v>
      </c>
      <c r="N37" s="43" t="s">
        <v>362</v>
      </c>
      <c r="O37" s="43" t="s">
        <v>362</v>
      </c>
      <c r="P37" s="43" t="s">
        <v>362</v>
      </c>
      <c r="Q37" s="43" t="s">
        <v>362</v>
      </c>
      <c r="R37" s="43" t="s">
        <v>362</v>
      </c>
      <c r="S37" s="43" t="s">
        <v>362</v>
      </c>
      <c r="T37" s="43" t="s">
        <v>362</v>
      </c>
      <c r="U37" s="43" t="s">
        <v>362</v>
      </c>
      <c r="V37" s="75" t="s">
        <v>362</v>
      </c>
      <c r="W37" s="59" t="s">
        <v>362</v>
      </c>
    </row>
    <row r="38" spans="1:23" s="24" customFormat="1" ht="25.5">
      <c r="A38" s="25" t="s">
        <v>45</v>
      </c>
      <c r="B38" s="82" t="s">
        <v>116</v>
      </c>
      <c r="C38" s="26" t="s">
        <v>24</v>
      </c>
      <c r="D38" s="75" t="s">
        <v>362</v>
      </c>
      <c r="E38" s="75" t="s">
        <v>362</v>
      </c>
      <c r="F38" s="75" t="s">
        <v>362</v>
      </c>
      <c r="G38" s="75" t="s">
        <v>362</v>
      </c>
      <c r="H38" s="75" t="s">
        <v>362</v>
      </c>
      <c r="I38" s="75" t="s">
        <v>362</v>
      </c>
      <c r="J38" s="43" t="s">
        <v>362</v>
      </c>
      <c r="K38" s="43" t="s">
        <v>362</v>
      </c>
      <c r="L38" s="43" t="s">
        <v>362</v>
      </c>
      <c r="M38" s="43" t="s">
        <v>362</v>
      </c>
      <c r="N38" s="43" t="s">
        <v>362</v>
      </c>
      <c r="O38" s="43" t="s">
        <v>362</v>
      </c>
      <c r="P38" s="43" t="s">
        <v>362</v>
      </c>
      <c r="Q38" s="43" t="s">
        <v>362</v>
      </c>
      <c r="R38" s="43" t="s">
        <v>362</v>
      </c>
      <c r="S38" s="43" t="s">
        <v>362</v>
      </c>
      <c r="T38" s="43" t="s">
        <v>362</v>
      </c>
      <c r="U38" s="43" t="s">
        <v>362</v>
      </c>
      <c r="V38" s="75" t="s">
        <v>362</v>
      </c>
      <c r="W38" s="59" t="s">
        <v>362</v>
      </c>
    </row>
    <row r="39" spans="1:23" s="24" customFormat="1" ht="25.5">
      <c r="A39" s="25" t="s">
        <v>46</v>
      </c>
      <c r="B39" s="82" t="s">
        <v>47</v>
      </c>
      <c r="C39" s="26" t="s">
        <v>24</v>
      </c>
      <c r="D39" s="75" t="s">
        <v>362</v>
      </c>
      <c r="E39" s="75" t="s">
        <v>362</v>
      </c>
      <c r="F39" s="75" t="s">
        <v>362</v>
      </c>
      <c r="G39" s="75" t="s">
        <v>362</v>
      </c>
      <c r="H39" s="75" t="s">
        <v>362</v>
      </c>
      <c r="I39" s="75" t="s">
        <v>362</v>
      </c>
      <c r="J39" s="43" t="s">
        <v>362</v>
      </c>
      <c r="K39" s="43" t="s">
        <v>362</v>
      </c>
      <c r="L39" s="43" t="s">
        <v>362</v>
      </c>
      <c r="M39" s="43" t="s">
        <v>362</v>
      </c>
      <c r="N39" s="43" t="s">
        <v>362</v>
      </c>
      <c r="O39" s="43" t="s">
        <v>362</v>
      </c>
      <c r="P39" s="43" t="s">
        <v>362</v>
      </c>
      <c r="Q39" s="43" t="s">
        <v>362</v>
      </c>
      <c r="R39" s="43" t="s">
        <v>362</v>
      </c>
      <c r="S39" s="43" t="s">
        <v>362</v>
      </c>
      <c r="T39" s="43" t="s">
        <v>362</v>
      </c>
      <c r="U39" s="43" t="s">
        <v>362</v>
      </c>
      <c r="V39" s="75" t="s">
        <v>362</v>
      </c>
      <c r="W39" s="59" t="s">
        <v>362</v>
      </c>
    </row>
    <row r="40" spans="1:23" s="24" customFormat="1" ht="25.5">
      <c r="A40" s="25" t="s">
        <v>48</v>
      </c>
      <c r="B40" s="82" t="s">
        <v>49</v>
      </c>
      <c r="C40" s="26" t="s">
        <v>24</v>
      </c>
      <c r="D40" s="75" t="s">
        <v>362</v>
      </c>
      <c r="E40" s="75" t="s">
        <v>362</v>
      </c>
      <c r="F40" s="75" t="s">
        <v>362</v>
      </c>
      <c r="G40" s="75" t="s">
        <v>362</v>
      </c>
      <c r="H40" s="75" t="s">
        <v>362</v>
      </c>
      <c r="I40" s="75" t="s">
        <v>362</v>
      </c>
      <c r="J40" s="43" t="s">
        <v>362</v>
      </c>
      <c r="K40" s="43" t="s">
        <v>362</v>
      </c>
      <c r="L40" s="43" t="s">
        <v>362</v>
      </c>
      <c r="M40" s="43" t="s">
        <v>362</v>
      </c>
      <c r="N40" s="43" t="s">
        <v>362</v>
      </c>
      <c r="O40" s="43" t="s">
        <v>362</v>
      </c>
      <c r="P40" s="43" t="s">
        <v>362</v>
      </c>
      <c r="Q40" s="43" t="s">
        <v>362</v>
      </c>
      <c r="R40" s="43" t="s">
        <v>362</v>
      </c>
      <c r="S40" s="43" t="s">
        <v>362</v>
      </c>
      <c r="T40" s="43" t="s">
        <v>362</v>
      </c>
      <c r="U40" s="43" t="s">
        <v>362</v>
      </c>
      <c r="V40" s="75" t="s">
        <v>362</v>
      </c>
      <c r="W40" s="59" t="s">
        <v>362</v>
      </c>
    </row>
    <row r="41" spans="1:23" s="24" customFormat="1" ht="25.5">
      <c r="A41" s="25" t="s">
        <v>50</v>
      </c>
      <c r="B41" s="82" t="s">
        <v>117</v>
      </c>
      <c r="C41" s="26" t="s">
        <v>24</v>
      </c>
      <c r="D41" s="75" t="s">
        <v>362</v>
      </c>
      <c r="E41" s="75" t="s">
        <v>362</v>
      </c>
      <c r="F41" s="75" t="s">
        <v>362</v>
      </c>
      <c r="G41" s="75" t="s">
        <v>362</v>
      </c>
      <c r="H41" s="75" t="s">
        <v>362</v>
      </c>
      <c r="I41" s="75" t="s">
        <v>362</v>
      </c>
      <c r="J41" s="43" t="s">
        <v>362</v>
      </c>
      <c r="K41" s="43" t="s">
        <v>362</v>
      </c>
      <c r="L41" s="43" t="s">
        <v>362</v>
      </c>
      <c r="M41" s="43" t="s">
        <v>362</v>
      </c>
      <c r="N41" s="43" t="s">
        <v>362</v>
      </c>
      <c r="O41" s="43" t="s">
        <v>362</v>
      </c>
      <c r="P41" s="43" t="s">
        <v>362</v>
      </c>
      <c r="Q41" s="43" t="s">
        <v>362</v>
      </c>
      <c r="R41" s="43" t="s">
        <v>362</v>
      </c>
      <c r="S41" s="43" t="s">
        <v>362</v>
      </c>
      <c r="T41" s="43" t="s">
        <v>362</v>
      </c>
      <c r="U41" s="43" t="s">
        <v>362</v>
      </c>
      <c r="V41" s="75" t="s">
        <v>362</v>
      </c>
      <c r="W41" s="59" t="s">
        <v>362</v>
      </c>
    </row>
    <row r="42" spans="1:23" s="24" customFormat="1">
      <c r="A42" s="25" t="s">
        <v>51</v>
      </c>
      <c r="B42" s="82" t="s">
        <v>52</v>
      </c>
      <c r="C42" s="26" t="s">
        <v>24</v>
      </c>
      <c r="D42" s="75" t="s">
        <v>362</v>
      </c>
      <c r="E42" s="75" t="s">
        <v>362</v>
      </c>
      <c r="F42" s="75" t="s">
        <v>362</v>
      </c>
      <c r="G42" s="75" t="s">
        <v>362</v>
      </c>
      <c r="H42" s="75" t="s">
        <v>362</v>
      </c>
      <c r="I42" s="75" t="s">
        <v>362</v>
      </c>
      <c r="J42" s="43" t="s">
        <v>362</v>
      </c>
      <c r="K42" s="43" t="s">
        <v>362</v>
      </c>
      <c r="L42" s="43" t="s">
        <v>362</v>
      </c>
      <c r="M42" s="43" t="s">
        <v>362</v>
      </c>
      <c r="N42" s="43" t="s">
        <v>362</v>
      </c>
      <c r="O42" s="43" t="s">
        <v>362</v>
      </c>
      <c r="P42" s="43" t="s">
        <v>362</v>
      </c>
      <c r="Q42" s="43" t="s">
        <v>362</v>
      </c>
      <c r="R42" s="43" t="s">
        <v>362</v>
      </c>
      <c r="S42" s="43" t="s">
        <v>362</v>
      </c>
      <c r="T42" s="43" t="s">
        <v>362</v>
      </c>
      <c r="U42" s="43" t="s">
        <v>362</v>
      </c>
      <c r="V42" s="75" t="s">
        <v>362</v>
      </c>
      <c r="W42" s="59" t="s">
        <v>362</v>
      </c>
    </row>
    <row r="43" spans="1:23" s="24" customFormat="1" ht="38.25">
      <c r="A43" s="25" t="s">
        <v>51</v>
      </c>
      <c r="B43" s="82" t="s">
        <v>53</v>
      </c>
      <c r="C43" s="26" t="s">
        <v>24</v>
      </c>
      <c r="D43" s="75" t="s">
        <v>362</v>
      </c>
      <c r="E43" s="75" t="s">
        <v>362</v>
      </c>
      <c r="F43" s="75" t="s">
        <v>362</v>
      </c>
      <c r="G43" s="75" t="s">
        <v>362</v>
      </c>
      <c r="H43" s="75" t="s">
        <v>362</v>
      </c>
      <c r="I43" s="75" t="s">
        <v>362</v>
      </c>
      <c r="J43" s="43" t="s">
        <v>362</v>
      </c>
      <c r="K43" s="43" t="s">
        <v>362</v>
      </c>
      <c r="L43" s="43" t="s">
        <v>362</v>
      </c>
      <c r="M43" s="43" t="s">
        <v>362</v>
      </c>
      <c r="N43" s="43" t="s">
        <v>362</v>
      </c>
      <c r="O43" s="43" t="s">
        <v>362</v>
      </c>
      <c r="P43" s="43" t="s">
        <v>362</v>
      </c>
      <c r="Q43" s="43" t="s">
        <v>362</v>
      </c>
      <c r="R43" s="43" t="s">
        <v>362</v>
      </c>
      <c r="S43" s="43" t="s">
        <v>362</v>
      </c>
      <c r="T43" s="43" t="s">
        <v>362</v>
      </c>
      <c r="U43" s="43" t="s">
        <v>362</v>
      </c>
      <c r="V43" s="75" t="s">
        <v>362</v>
      </c>
      <c r="W43" s="59" t="s">
        <v>362</v>
      </c>
    </row>
    <row r="44" spans="1:23" s="24" customFormat="1" ht="38.25">
      <c r="A44" s="25" t="s">
        <v>51</v>
      </c>
      <c r="B44" s="82" t="s">
        <v>54</v>
      </c>
      <c r="C44" s="26" t="s">
        <v>24</v>
      </c>
      <c r="D44" s="75" t="s">
        <v>362</v>
      </c>
      <c r="E44" s="75" t="s">
        <v>362</v>
      </c>
      <c r="F44" s="75" t="s">
        <v>362</v>
      </c>
      <c r="G44" s="75" t="s">
        <v>362</v>
      </c>
      <c r="H44" s="75" t="s">
        <v>362</v>
      </c>
      <c r="I44" s="75" t="s">
        <v>362</v>
      </c>
      <c r="J44" s="43" t="s">
        <v>362</v>
      </c>
      <c r="K44" s="43" t="s">
        <v>362</v>
      </c>
      <c r="L44" s="43" t="s">
        <v>362</v>
      </c>
      <c r="M44" s="43" t="s">
        <v>362</v>
      </c>
      <c r="N44" s="43" t="s">
        <v>362</v>
      </c>
      <c r="O44" s="43" t="s">
        <v>362</v>
      </c>
      <c r="P44" s="43" t="s">
        <v>362</v>
      </c>
      <c r="Q44" s="43" t="s">
        <v>362</v>
      </c>
      <c r="R44" s="43" t="s">
        <v>362</v>
      </c>
      <c r="S44" s="43" t="s">
        <v>362</v>
      </c>
      <c r="T44" s="43" t="s">
        <v>362</v>
      </c>
      <c r="U44" s="43" t="s">
        <v>362</v>
      </c>
      <c r="V44" s="75" t="s">
        <v>362</v>
      </c>
      <c r="W44" s="59" t="s">
        <v>362</v>
      </c>
    </row>
    <row r="45" spans="1:23" ht="38.25">
      <c r="A45" s="25" t="s">
        <v>51</v>
      </c>
      <c r="B45" s="82" t="s">
        <v>55</v>
      </c>
      <c r="C45" s="26" t="s">
        <v>24</v>
      </c>
      <c r="D45" s="75" t="s">
        <v>362</v>
      </c>
      <c r="E45" s="75" t="s">
        <v>362</v>
      </c>
      <c r="F45" s="75" t="s">
        <v>362</v>
      </c>
      <c r="G45" s="75" t="s">
        <v>362</v>
      </c>
      <c r="H45" s="75" t="s">
        <v>362</v>
      </c>
      <c r="I45" s="75" t="s">
        <v>362</v>
      </c>
      <c r="J45" s="43" t="s">
        <v>362</v>
      </c>
      <c r="K45" s="43" t="s">
        <v>362</v>
      </c>
      <c r="L45" s="43" t="s">
        <v>362</v>
      </c>
      <c r="M45" s="43" t="s">
        <v>362</v>
      </c>
      <c r="N45" s="43" t="s">
        <v>362</v>
      </c>
      <c r="O45" s="43" t="s">
        <v>362</v>
      </c>
      <c r="P45" s="43" t="s">
        <v>362</v>
      </c>
      <c r="Q45" s="43" t="s">
        <v>362</v>
      </c>
      <c r="R45" s="43" t="s">
        <v>362</v>
      </c>
      <c r="S45" s="43" t="s">
        <v>362</v>
      </c>
      <c r="T45" s="43" t="s">
        <v>362</v>
      </c>
      <c r="U45" s="43" t="s">
        <v>362</v>
      </c>
      <c r="V45" s="75" t="s">
        <v>362</v>
      </c>
      <c r="W45" s="59" t="s">
        <v>362</v>
      </c>
    </row>
    <row r="46" spans="1:23" s="24" customFormat="1" ht="38.25">
      <c r="A46" s="25" t="s">
        <v>56</v>
      </c>
      <c r="B46" s="82" t="s">
        <v>118</v>
      </c>
      <c r="C46" s="26" t="s">
        <v>24</v>
      </c>
      <c r="D46" s="75" t="s">
        <v>362</v>
      </c>
      <c r="E46" s="75" t="s">
        <v>362</v>
      </c>
      <c r="F46" s="75" t="s">
        <v>362</v>
      </c>
      <c r="G46" s="75" t="s">
        <v>362</v>
      </c>
      <c r="H46" s="75" t="s">
        <v>362</v>
      </c>
      <c r="I46" s="75" t="s">
        <v>362</v>
      </c>
      <c r="J46" s="43" t="s">
        <v>362</v>
      </c>
      <c r="K46" s="43" t="s">
        <v>362</v>
      </c>
      <c r="L46" s="43" t="s">
        <v>362</v>
      </c>
      <c r="M46" s="43" t="s">
        <v>362</v>
      </c>
      <c r="N46" s="43" t="s">
        <v>362</v>
      </c>
      <c r="O46" s="43" t="s">
        <v>362</v>
      </c>
      <c r="P46" s="43" t="s">
        <v>362</v>
      </c>
      <c r="Q46" s="43" t="s">
        <v>362</v>
      </c>
      <c r="R46" s="43" t="s">
        <v>362</v>
      </c>
      <c r="S46" s="43" t="s">
        <v>362</v>
      </c>
      <c r="T46" s="43" t="s">
        <v>362</v>
      </c>
      <c r="U46" s="43" t="s">
        <v>362</v>
      </c>
      <c r="V46" s="75" t="s">
        <v>362</v>
      </c>
      <c r="W46" s="59" t="s">
        <v>362</v>
      </c>
    </row>
    <row r="47" spans="1:23" s="24" customFormat="1" ht="25.5">
      <c r="A47" s="25" t="s">
        <v>57</v>
      </c>
      <c r="B47" s="82" t="s">
        <v>119</v>
      </c>
      <c r="C47" s="26" t="s">
        <v>24</v>
      </c>
      <c r="D47" s="75" t="s">
        <v>362</v>
      </c>
      <c r="E47" s="75" t="s">
        <v>362</v>
      </c>
      <c r="F47" s="75" t="s">
        <v>362</v>
      </c>
      <c r="G47" s="75" t="s">
        <v>362</v>
      </c>
      <c r="H47" s="75" t="s">
        <v>362</v>
      </c>
      <c r="I47" s="75" t="s">
        <v>362</v>
      </c>
      <c r="J47" s="43" t="s">
        <v>362</v>
      </c>
      <c r="K47" s="43" t="s">
        <v>362</v>
      </c>
      <c r="L47" s="43" t="s">
        <v>362</v>
      </c>
      <c r="M47" s="43" t="s">
        <v>362</v>
      </c>
      <c r="N47" s="43" t="s">
        <v>362</v>
      </c>
      <c r="O47" s="43" t="s">
        <v>362</v>
      </c>
      <c r="P47" s="43" t="s">
        <v>362</v>
      </c>
      <c r="Q47" s="43" t="s">
        <v>362</v>
      </c>
      <c r="R47" s="43" t="s">
        <v>362</v>
      </c>
      <c r="S47" s="43" t="s">
        <v>362</v>
      </c>
      <c r="T47" s="43" t="s">
        <v>362</v>
      </c>
      <c r="U47" s="43" t="s">
        <v>362</v>
      </c>
      <c r="V47" s="75" t="s">
        <v>362</v>
      </c>
      <c r="W47" s="59" t="s">
        <v>362</v>
      </c>
    </row>
    <row r="48" spans="1:23" s="24" customFormat="1" ht="38.25">
      <c r="A48" s="25" t="s">
        <v>58</v>
      </c>
      <c r="B48" s="82" t="s">
        <v>120</v>
      </c>
      <c r="C48" s="26" t="s">
        <v>24</v>
      </c>
      <c r="D48" s="75" t="s">
        <v>362</v>
      </c>
      <c r="E48" s="75" t="s">
        <v>362</v>
      </c>
      <c r="F48" s="75" t="s">
        <v>362</v>
      </c>
      <c r="G48" s="75" t="s">
        <v>362</v>
      </c>
      <c r="H48" s="75" t="s">
        <v>362</v>
      </c>
      <c r="I48" s="75" t="s">
        <v>362</v>
      </c>
      <c r="J48" s="43" t="s">
        <v>362</v>
      </c>
      <c r="K48" s="43" t="s">
        <v>362</v>
      </c>
      <c r="L48" s="43" t="s">
        <v>362</v>
      </c>
      <c r="M48" s="43" t="s">
        <v>362</v>
      </c>
      <c r="N48" s="43" t="s">
        <v>362</v>
      </c>
      <c r="O48" s="43" t="s">
        <v>362</v>
      </c>
      <c r="P48" s="43" t="s">
        <v>362</v>
      </c>
      <c r="Q48" s="43" t="s">
        <v>362</v>
      </c>
      <c r="R48" s="43" t="s">
        <v>362</v>
      </c>
      <c r="S48" s="43" t="s">
        <v>362</v>
      </c>
      <c r="T48" s="43" t="s">
        <v>362</v>
      </c>
      <c r="U48" s="43" t="s">
        <v>362</v>
      </c>
      <c r="V48" s="75" t="s">
        <v>362</v>
      </c>
      <c r="W48" s="59" t="s">
        <v>362</v>
      </c>
    </row>
    <row r="49" spans="1:23" s="24" customFormat="1">
      <c r="A49" s="25" t="s">
        <v>59</v>
      </c>
      <c r="B49" s="82" t="s">
        <v>60</v>
      </c>
      <c r="C49" s="26" t="s">
        <v>24</v>
      </c>
      <c r="D49" s="84">
        <f>D50+D69+D101</f>
        <v>70.229624000000001</v>
      </c>
      <c r="E49" s="84">
        <f t="shared" ref="E49:U49" si="6">E50+E69+E101</f>
        <v>0</v>
      </c>
      <c r="F49" s="84">
        <f t="shared" si="6"/>
        <v>70.229624000000001</v>
      </c>
      <c r="G49" s="84">
        <f>G50+G69+G101</f>
        <v>6.89</v>
      </c>
      <c r="H49" s="84">
        <f t="shared" si="6"/>
        <v>0</v>
      </c>
      <c r="I49" s="84">
        <f t="shared" si="6"/>
        <v>12.325000000000001</v>
      </c>
      <c r="J49" s="48">
        <f t="shared" si="6"/>
        <v>0</v>
      </c>
      <c r="K49" s="48" t="s">
        <v>362</v>
      </c>
      <c r="L49" s="45">
        <v>0</v>
      </c>
      <c r="M49" s="48">
        <f>M50+M69+M101</f>
        <v>73.018080000000012</v>
      </c>
      <c r="N49" s="48">
        <f t="shared" si="6"/>
        <v>7.6800000000000006</v>
      </c>
      <c r="O49" s="48">
        <f t="shared" si="6"/>
        <v>0</v>
      </c>
      <c r="P49" s="48">
        <f t="shared" si="6"/>
        <v>12.955000000000002</v>
      </c>
      <c r="Q49" s="48">
        <f t="shared" si="6"/>
        <v>0</v>
      </c>
      <c r="R49" s="48" t="s">
        <v>362</v>
      </c>
      <c r="S49" s="48">
        <f t="shared" si="6"/>
        <v>0</v>
      </c>
      <c r="T49" s="48">
        <f t="shared" si="6"/>
        <v>0</v>
      </c>
      <c r="U49" s="48">
        <f t="shared" si="6"/>
        <v>2.7884560000000032</v>
      </c>
      <c r="V49" s="93">
        <f>U49/F49</f>
        <v>3.9704840225258831E-2</v>
      </c>
      <c r="W49" s="59" t="s">
        <v>362</v>
      </c>
    </row>
    <row r="50" spans="1:23" s="24" customFormat="1" ht="25.5">
      <c r="A50" s="25" t="s">
        <v>61</v>
      </c>
      <c r="B50" s="82" t="s">
        <v>62</v>
      </c>
      <c r="C50" s="26" t="s">
        <v>24</v>
      </c>
      <c r="D50" s="84">
        <f>D51</f>
        <v>28.293847</v>
      </c>
      <c r="E50" s="84">
        <f t="shared" ref="E50:U50" si="7">E51</f>
        <v>0</v>
      </c>
      <c r="F50" s="84">
        <f t="shared" si="7"/>
        <v>28.293847</v>
      </c>
      <c r="G50" s="84">
        <f t="shared" si="7"/>
        <v>6.89</v>
      </c>
      <c r="H50" s="84">
        <f t="shared" si="7"/>
        <v>0</v>
      </c>
      <c r="I50" s="84">
        <f t="shared" si="7"/>
        <v>0</v>
      </c>
      <c r="J50" s="48">
        <f t="shared" si="7"/>
        <v>0</v>
      </c>
      <c r="K50" s="48" t="str">
        <f t="shared" si="7"/>
        <v>нд</v>
      </c>
      <c r="L50" s="45">
        <v>0</v>
      </c>
      <c r="M50" s="48">
        <f>M51</f>
        <v>27.640531000000006</v>
      </c>
      <c r="N50" s="48">
        <f t="shared" si="7"/>
        <v>7.6800000000000006</v>
      </c>
      <c r="O50" s="48">
        <f t="shared" si="7"/>
        <v>0</v>
      </c>
      <c r="P50" s="48">
        <f t="shared" si="7"/>
        <v>0</v>
      </c>
      <c r="Q50" s="48">
        <f t="shared" si="7"/>
        <v>0</v>
      </c>
      <c r="R50" s="48" t="s">
        <v>362</v>
      </c>
      <c r="S50" s="48">
        <f t="shared" si="7"/>
        <v>0</v>
      </c>
      <c r="T50" s="48">
        <f t="shared" si="7"/>
        <v>0</v>
      </c>
      <c r="U50" s="48">
        <f t="shared" si="7"/>
        <v>-0.65331599999999934</v>
      </c>
      <c r="V50" s="93">
        <f>U50/F50</f>
        <v>-2.3090391349044878E-2</v>
      </c>
      <c r="W50" s="59" t="s">
        <v>362</v>
      </c>
    </row>
    <row r="51" spans="1:23" s="24" customFormat="1">
      <c r="A51" s="25" t="s">
        <v>63</v>
      </c>
      <c r="B51" s="82" t="s">
        <v>64</v>
      </c>
      <c r="C51" s="26" t="s">
        <v>24</v>
      </c>
      <c r="D51" s="84">
        <f>SUM(D52:D67)</f>
        <v>28.293847</v>
      </c>
      <c r="E51" s="84">
        <f t="shared" ref="E51:U51" si="8">SUM(E52:E67)</f>
        <v>0</v>
      </c>
      <c r="F51" s="84">
        <f t="shared" si="8"/>
        <v>28.293847</v>
      </c>
      <c r="G51" s="84">
        <f t="shared" si="8"/>
        <v>6.89</v>
      </c>
      <c r="H51" s="84">
        <f t="shared" si="8"/>
        <v>0</v>
      </c>
      <c r="I51" s="84">
        <f t="shared" si="8"/>
        <v>0</v>
      </c>
      <c r="J51" s="48">
        <f t="shared" si="8"/>
        <v>0</v>
      </c>
      <c r="K51" s="48" t="s">
        <v>362</v>
      </c>
      <c r="L51" s="45">
        <v>0</v>
      </c>
      <c r="M51" s="48">
        <f>SUM(M52:M67)</f>
        <v>27.640531000000006</v>
      </c>
      <c r="N51" s="48">
        <f t="shared" si="8"/>
        <v>7.6800000000000006</v>
      </c>
      <c r="O51" s="48">
        <f>SUM(O52:O67)</f>
        <v>0</v>
      </c>
      <c r="P51" s="48">
        <f t="shared" si="8"/>
        <v>0</v>
      </c>
      <c r="Q51" s="48">
        <f t="shared" si="8"/>
        <v>0</v>
      </c>
      <c r="R51" s="48" t="s">
        <v>362</v>
      </c>
      <c r="S51" s="48">
        <f t="shared" si="8"/>
        <v>0</v>
      </c>
      <c r="T51" s="48">
        <f t="shared" si="8"/>
        <v>0</v>
      </c>
      <c r="U51" s="48">
        <f t="shared" si="8"/>
        <v>-0.65331599999999934</v>
      </c>
      <c r="V51" s="93">
        <f>U51/F51</f>
        <v>-2.3090391349044878E-2</v>
      </c>
      <c r="W51" s="59" t="s">
        <v>362</v>
      </c>
    </row>
    <row r="52" spans="1:23" s="24" customFormat="1" ht="38.25">
      <c r="A52" s="25" t="s">
        <v>63</v>
      </c>
      <c r="B52" s="27" t="s">
        <v>121</v>
      </c>
      <c r="C52" s="28" t="s">
        <v>122</v>
      </c>
      <c r="D52" s="49">
        <v>1.538375</v>
      </c>
      <c r="E52" s="85">
        <v>0</v>
      </c>
      <c r="F52" s="49">
        <v>1.538375</v>
      </c>
      <c r="G52" s="49">
        <v>1.26</v>
      </c>
      <c r="H52" s="85">
        <v>0</v>
      </c>
      <c r="I52" s="85">
        <v>0</v>
      </c>
      <c r="J52" s="45">
        <v>0</v>
      </c>
      <c r="K52" s="36">
        <v>0</v>
      </c>
      <c r="L52" s="45">
        <v>0</v>
      </c>
      <c r="M52" s="51">
        <v>1.248578</v>
      </c>
      <c r="N52" s="49">
        <v>1.26</v>
      </c>
      <c r="O52" s="46">
        <v>0</v>
      </c>
      <c r="P52" s="46">
        <v>0</v>
      </c>
      <c r="Q52" s="46">
        <v>0</v>
      </c>
      <c r="R52" s="36">
        <v>0</v>
      </c>
      <c r="S52" s="45">
        <f>L52-E52</f>
        <v>0</v>
      </c>
      <c r="T52" s="45">
        <v>0</v>
      </c>
      <c r="U52" s="45">
        <f>M52-F52</f>
        <v>-0.28979700000000008</v>
      </c>
      <c r="V52" s="120">
        <f>U52/F52</f>
        <v>-0.18837864629885437</v>
      </c>
      <c r="W52" s="119" t="s">
        <v>363</v>
      </c>
    </row>
    <row r="53" spans="1:23" s="24" customFormat="1" ht="51">
      <c r="A53" s="25" t="s">
        <v>63</v>
      </c>
      <c r="B53" s="27" t="s">
        <v>123</v>
      </c>
      <c r="C53" s="28" t="s">
        <v>124</v>
      </c>
      <c r="D53" s="49">
        <v>6.3844070000000004</v>
      </c>
      <c r="E53" s="85">
        <v>0</v>
      </c>
      <c r="F53" s="49">
        <v>6.3844070000000004</v>
      </c>
      <c r="G53" s="49">
        <v>0</v>
      </c>
      <c r="H53" s="85">
        <v>0</v>
      </c>
      <c r="I53" s="85">
        <v>0</v>
      </c>
      <c r="J53" s="45">
        <v>0</v>
      </c>
      <c r="K53" s="36">
        <v>0</v>
      </c>
      <c r="L53" s="50">
        <v>0</v>
      </c>
      <c r="M53" s="51">
        <v>6.536093000000001</v>
      </c>
      <c r="N53" s="49">
        <v>0</v>
      </c>
      <c r="O53" s="46">
        <v>0</v>
      </c>
      <c r="P53" s="46">
        <v>0</v>
      </c>
      <c r="Q53" s="46">
        <v>0</v>
      </c>
      <c r="R53" s="36">
        <v>0</v>
      </c>
      <c r="S53" s="45">
        <f t="shared" ref="S53:S103" si="9">L53-E53</f>
        <v>0</v>
      </c>
      <c r="T53" s="45">
        <v>0</v>
      </c>
      <c r="U53" s="45">
        <f t="shared" ref="U53:U67" si="10">M53-F53</f>
        <v>0.15168600000000065</v>
      </c>
      <c r="V53" s="120">
        <f t="shared" ref="V53:V67" si="11">U53/F53</f>
        <v>2.3758823646424898E-2</v>
      </c>
      <c r="W53" s="95" t="s">
        <v>362</v>
      </c>
    </row>
    <row r="54" spans="1:23" s="24" customFormat="1" ht="76.5">
      <c r="A54" s="25" t="s">
        <v>63</v>
      </c>
      <c r="B54" s="27" t="s">
        <v>125</v>
      </c>
      <c r="C54" s="28" t="s">
        <v>126</v>
      </c>
      <c r="D54" s="49">
        <v>0.84315200000000001</v>
      </c>
      <c r="E54" s="85">
        <v>0</v>
      </c>
      <c r="F54" s="49">
        <v>0.84315200000000001</v>
      </c>
      <c r="G54" s="49">
        <v>0.4</v>
      </c>
      <c r="H54" s="85">
        <v>0</v>
      </c>
      <c r="I54" s="85">
        <v>0</v>
      </c>
      <c r="J54" s="45">
        <v>0</v>
      </c>
      <c r="K54" s="36">
        <v>0</v>
      </c>
      <c r="L54" s="50">
        <v>0</v>
      </c>
      <c r="M54" s="51">
        <v>0.66140699999999997</v>
      </c>
      <c r="N54" s="49">
        <v>0.4</v>
      </c>
      <c r="O54" s="46">
        <v>0</v>
      </c>
      <c r="P54" s="46">
        <v>0</v>
      </c>
      <c r="Q54" s="46">
        <v>0</v>
      </c>
      <c r="R54" s="36">
        <v>0</v>
      </c>
      <c r="S54" s="45">
        <f t="shared" si="9"/>
        <v>0</v>
      </c>
      <c r="T54" s="45">
        <v>0</v>
      </c>
      <c r="U54" s="45">
        <f t="shared" si="10"/>
        <v>-0.18174500000000005</v>
      </c>
      <c r="V54" s="120">
        <f t="shared" si="11"/>
        <v>-0.21555425356282146</v>
      </c>
      <c r="W54" s="119" t="s">
        <v>364</v>
      </c>
    </row>
    <row r="55" spans="1:23" s="24" customFormat="1" ht="38.25">
      <c r="A55" s="25" t="s">
        <v>63</v>
      </c>
      <c r="B55" s="27" t="s">
        <v>127</v>
      </c>
      <c r="C55" s="28" t="s">
        <v>128</v>
      </c>
      <c r="D55" s="49">
        <v>4.8988500000000004</v>
      </c>
      <c r="E55" s="85">
        <v>0</v>
      </c>
      <c r="F55" s="49">
        <v>4.8988500000000004</v>
      </c>
      <c r="G55" s="49">
        <v>0</v>
      </c>
      <c r="H55" s="85">
        <v>0</v>
      </c>
      <c r="I55" s="85">
        <v>0</v>
      </c>
      <c r="J55" s="45">
        <v>0</v>
      </c>
      <c r="K55" s="36">
        <v>0</v>
      </c>
      <c r="L55" s="50">
        <v>0</v>
      </c>
      <c r="M55" s="51">
        <v>5.3127269999999998</v>
      </c>
      <c r="N55" s="46">
        <v>0</v>
      </c>
      <c r="O55" s="46">
        <v>0</v>
      </c>
      <c r="P55" s="46">
        <v>0</v>
      </c>
      <c r="Q55" s="46">
        <v>0</v>
      </c>
      <c r="R55" s="36">
        <v>0</v>
      </c>
      <c r="S55" s="45">
        <f t="shared" si="9"/>
        <v>0</v>
      </c>
      <c r="T55" s="45">
        <v>0</v>
      </c>
      <c r="U55" s="45">
        <f t="shared" si="10"/>
        <v>0.41387699999999938</v>
      </c>
      <c r="V55" s="120">
        <f t="shared" si="11"/>
        <v>8.4484521877583388E-2</v>
      </c>
      <c r="W55" s="95" t="s">
        <v>362</v>
      </c>
    </row>
    <row r="56" spans="1:23" s="24" customFormat="1" ht="63.75">
      <c r="A56" s="25" t="s">
        <v>63</v>
      </c>
      <c r="B56" s="27" t="s">
        <v>129</v>
      </c>
      <c r="C56" s="28" t="s">
        <v>130</v>
      </c>
      <c r="D56" s="49">
        <v>1.2051799999999999</v>
      </c>
      <c r="E56" s="85">
        <v>0</v>
      </c>
      <c r="F56" s="49">
        <v>1.2051799999999999</v>
      </c>
      <c r="G56" s="49">
        <v>0.8</v>
      </c>
      <c r="H56" s="85">
        <v>0</v>
      </c>
      <c r="I56" s="85">
        <v>0</v>
      </c>
      <c r="J56" s="45">
        <v>0</v>
      </c>
      <c r="K56" s="36">
        <v>0</v>
      </c>
      <c r="L56" s="50">
        <v>0</v>
      </c>
      <c r="M56" s="51">
        <v>1.3620669999999999</v>
      </c>
      <c r="N56" s="49">
        <v>0.8</v>
      </c>
      <c r="O56" s="46">
        <v>0</v>
      </c>
      <c r="P56" s="46">
        <v>0</v>
      </c>
      <c r="Q56" s="46">
        <v>0</v>
      </c>
      <c r="R56" s="36">
        <v>0</v>
      </c>
      <c r="S56" s="45">
        <f t="shared" si="9"/>
        <v>0</v>
      </c>
      <c r="T56" s="45">
        <v>0</v>
      </c>
      <c r="U56" s="45">
        <f t="shared" si="10"/>
        <v>0.156887</v>
      </c>
      <c r="V56" s="120">
        <f t="shared" si="11"/>
        <v>0.1301772349358602</v>
      </c>
      <c r="W56" s="119" t="s">
        <v>365</v>
      </c>
    </row>
    <row r="57" spans="1:23" s="24" customFormat="1" ht="38.25">
      <c r="A57" s="25" t="s">
        <v>63</v>
      </c>
      <c r="B57" s="27" t="s">
        <v>131</v>
      </c>
      <c r="C57" s="29" t="s">
        <v>132</v>
      </c>
      <c r="D57" s="52">
        <v>1.4999999999999999E-2</v>
      </c>
      <c r="E57" s="85">
        <v>0</v>
      </c>
      <c r="F57" s="52">
        <v>1.4999999999999999E-2</v>
      </c>
      <c r="G57" s="49">
        <v>0</v>
      </c>
      <c r="H57" s="85">
        <v>0</v>
      </c>
      <c r="I57" s="85">
        <v>0</v>
      </c>
      <c r="J57" s="45">
        <v>0</v>
      </c>
      <c r="K57" s="36">
        <v>0</v>
      </c>
      <c r="L57" s="50">
        <v>0</v>
      </c>
      <c r="M57" s="51">
        <v>1.4999999999999999E-2</v>
      </c>
      <c r="N57" s="46">
        <v>0</v>
      </c>
      <c r="O57" s="46">
        <v>0</v>
      </c>
      <c r="P57" s="46">
        <v>0</v>
      </c>
      <c r="Q57" s="46">
        <v>0</v>
      </c>
      <c r="R57" s="36">
        <v>0</v>
      </c>
      <c r="S57" s="45">
        <f t="shared" si="9"/>
        <v>0</v>
      </c>
      <c r="T57" s="45">
        <v>0</v>
      </c>
      <c r="U57" s="45">
        <f t="shared" si="10"/>
        <v>0</v>
      </c>
      <c r="V57" s="120">
        <f t="shared" si="11"/>
        <v>0</v>
      </c>
      <c r="W57" s="95" t="s">
        <v>362</v>
      </c>
    </row>
    <row r="58" spans="1:23" s="24" customFormat="1" ht="38.25">
      <c r="A58" s="25" t="s">
        <v>63</v>
      </c>
      <c r="B58" s="27" t="s">
        <v>133</v>
      </c>
      <c r="C58" s="29" t="s">
        <v>134</v>
      </c>
      <c r="D58" s="52">
        <v>3.3794390000000001</v>
      </c>
      <c r="E58" s="85">
        <v>0</v>
      </c>
      <c r="F58" s="52">
        <v>3.3794390000000001</v>
      </c>
      <c r="G58" s="49">
        <v>0</v>
      </c>
      <c r="H58" s="85">
        <v>0</v>
      </c>
      <c r="I58" s="85">
        <v>0</v>
      </c>
      <c r="J58" s="45">
        <v>0</v>
      </c>
      <c r="K58" s="36">
        <v>0</v>
      </c>
      <c r="L58" s="50">
        <v>0</v>
      </c>
      <c r="M58" s="51">
        <v>3.0004140000000001</v>
      </c>
      <c r="N58" s="46">
        <v>0</v>
      </c>
      <c r="O58" s="46">
        <v>0</v>
      </c>
      <c r="P58" s="46">
        <v>0</v>
      </c>
      <c r="Q58" s="46">
        <v>0</v>
      </c>
      <c r="R58" s="36">
        <v>0</v>
      </c>
      <c r="S58" s="45">
        <f t="shared" si="9"/>
        <v>0</v>
      </c>
      <c r="T58" s="45">
        <v>0</v>
      </c>
      <c r="U58" s="45">
        <f t="shared" si="10"/>
        <v>-0.37902499999999995</v>
      </c>
      <c r="V58" s="120">
        <f t="shared" si="11"/>
        <v>-0.11215618923732606</v>
      </c>
      <c r="W58" s="119" t="s">
        <v>366</v>
      </c>
    </row>
    <row r="59" spans="1:23" s="24" customFormat="1" ht="38.25">
      <c r="A59" s="25" t="s">
        <v>63</v>
      </c>
      <c r="B59" s="30" t="s">
        <v>135</v>
      </c>
      <c r="C59" s="28" t="s">
        <v>136</v>
      </c>
      <c r="D59" s="49">
        <v>3.5</v>
      </c>
      <c r="E59" s="85">
        <v>0</v>
      </c>
      <c r="F59" s="49">
        <v>3.5</v>
      </c>
      <c r="G59" s="52">
        <v>2.39</v>
      </c>
      <c r="H59" s="85">
        <v>0</v>
      </c>
      <c r="I59" s="85">
        <v>0</v>
      </c>
      <c r="J59" s="45">
        <v>0</v>
      </c>
      <c r="K59" s="36">
        <v>0</v>
      </c>
      <c r="L59" s="50">
        <v>0</v>
      </c>
      <c r="M59" s="51">
        <v>3.7681880000000008</v>
      </c>
      <c r="N59" s="52">
        <v>3.27</v>
      </c>
      <c r="O59" s="46">
        <v>0</v>
      </c>
      <c r="P59" s="46">
        <v>0</v>
      </c>
      <c r="Q59" s="46">
        <v>0</v>
      </c>
      <c r="R59" s="36">
        <v>0</v>
      </c>
      <c r="S59" s="45">
        <f t="shared" si="9"/>
        <v>0</v>
      </c>
      <c r="T59" s="45">
        <v>0</v>
      </c>
      <c r="U59" s="45">
        <f t="shared" si="10"/>
        <v>0.26818800000000076</v>
      </c>
      <c r="V59" s="120">
        <f t="shared" si="11"/>
        <v>7.6625142857143072E-2</v>
      </c>
      <c r="W59" s="95" t="s">
        <v>362</v>
      </c>
    </row>
    <row r="60" spans="1:23" s="24" customFormat="1" ht="63.75">
      <c r="A60" s="25" t="s">
        <v>63</v>
      </c>
      <c r="B60" s="27" t="s">
        <v>137</v>
      </c>
      <c r="C60" s="28" t="s">
        <v>138</v>
      </c>
      <c r="D60" s="49">
        <v>0.68596999999999997</v>
      </c>
      <c r="E60" s="85">
        <v>0</v>
      </c>
      <c r="F60" s="49">
        <v>0.68596999999999997</v>
      </c>
      <c r="G60" s="49">
        <v>0.25</v>
      </c>
      <c r="H60" s="85">
        <v>0</v>
      </c>
      <c r="I60" s="85">
        <v>0</v>
      </c>
      <c r="J60" s="45">
        <v>0</v>
      </c>
      <c r="K60" s="36">
        <v>0</v>
      </c>
      <c r="L60" s="50">
        <v>0</v>
      </c>
      <c r="M60" s="51">
        <v>0.58804699999999999</v>
      </c>
      <c r="N60" s="49">
        <v>0.25</v>
      </c>
      <c r="O60" s="46">
        <v>0</v>
      </c>
      <c r="P60" s="46">
        <v>0</v>
      </c>
      <c r="Q60" s="46">
        <v>0</v>
      </c>
      <c r="R60" s="36">
        <v>0</v>
      </c>
      <c r="S60" s="45">
        <f t="shared" si="9"/>
        <v>0</v>
      </c>
      <c r="T60" s="45">
        <v>0</v>
      </c>
      <c r="U60" s="45">
        <f t="shared" si="10"/>
        <v>-9.7922999999999982E-2</v>
      </c>
      <c r="V60" s="120">
        <f t="shared" si="11"/>
        <v>-0.14275114072043965</v>
      </c>
      <c r="W60" s="119" t="s">
        <v>367</v>
      </c>
    </row>
    <row r="61" spans="1:23" s="24" customFormat="1" ht="38.25">
      <c r="A61" s="25" t="s">
        <v>63</v>
      </c>
      <c r="B61" s="27" t="s">
        <v>139</v>
      </c>
      <c r="C61" s="28" t="s">
        <v>140</v>
      </c>
      <c r="D61" s="49">
        <v>1.776</v>
      </c>
      <c r="E61" s="85">
        <v>0</v>
      </c>
      <c r="F61" s="49">
        <v>1.776</v>
      </c>
      <c r="G61" s="49">
        <v>0</v>
      </c>
      <c r="H61" s="85">
        <v>0</v>
      </c>
      <c r="I61" s="85">
        <v>0</v>
      </c>
      <c r="J61" s="45">
        <v>0</v>
      </c>
      <c r="K61" s="36">
        <v>0</v>
      </c>
      <c r="L61" s="50">
        <v>0</v>
      </c>
      <c r="M61" s="51">
        <v>1.533415</v>
      </c>
      <c r="N61" s="49">
        <v>0</v>
      </c>
      <c r="O61" s="46">
        <v>0</v>
      </c>
      <c r="P61" s="46">
        <v>0</v>
      </c>
      <c r="Q61" s="46">
        <v>0</v>
      </c>
      <c r="R61" s="36">
        <v>0</v>
      </c>
      <c r="S61" s="45">
        <f t="shared" si="9"/>
        <v>0</v>
      </c>
      <c r="T61" s="45">
        <v>0</v>
      </c>
      <c r="U61" s="45">
        <f t="shared" si="10"/>
        <v>-0.24258500000000005</v>
      </c>
      <c r="V61" s="120">
        <f t="shared" si="11"/>
        <v>-0.13659065315315319</v>
      </c>
      <c r="W61" s="119" t="s">
        <v>366</v>
      </c>
    </row>
    <row r="62" spans="1:23" s="24" customFormat="1" ht="38.25">
      <c r="A62" s="25" t="s">
        <v>63</v>
      </c>
      <c r="B62" s="27" t="s">
        <v>141</v>
      </c>
      <c r="C62" s="28" t="s">
        <v>142</v>
      </c>
      <c r="D62" s="52">
        <v>0.6</v>
      </c>
      <c r="E62" s="85">
        <v>0</v>
      </c>
      <c r="F62" s="52">
        <v>0.6</v>
      </c>
      <c r="G62" s="52">
        <v>0.25</v>
      </c>
      <c r="H62" s="85">
        <v>0</v>
      </c>
      <c r="I62" s="85">
        <v>0</v>
      </c>
      <c r="J62" s="45">
        <v>0</v>
      </c>
      <c r="K62" s="36">
        <v>0</v>
      </c>
      <c r="L62" s="50">
        <v>0</v>
      </c>
      <c r="M62" s="51">
        <v>0.34126899999999999</v>
      </c>
      <c r="N62" s="52">
        <v>0.16</v>
      </c>
      <c r="O62" s="46">
        <v>0</v>
      </c>
      <c r="P62" s="46">
        <v>0</v>
      </c>
      <c r="Q62" s="46">
        <v>0</v>
      </c>
      <c r="R62" s="36">
        <v>0</v>
      </c>
      <c r="S62" s="45">
        <f t="shared" si="9"/>
        <v>0</v>
      </c>
      <c r="T62" s="45">
        <v>0</v>
      </c>
      <c r="U62" s="45">
        <f t="shared" si="10"/>
        <v>-0.25873099999999999</v>
      </c>
      <c r="V62" s="120">
        <f t="shared" si="11"/>
        <v>-0.43121833333333331</v>
      </c>
      <c r="W62" s="119" t="s">
        <v>368</v>
      </c>
    </row>
    <row r="63" spans="1:23" s="24" customFormat="1" ht="63.75">
      <c r="A63" s="25" t="s">
        <v>63</v>
      </c>
      <c r="B63" s="27" t="s">
        <v>143</v>
      </c>
      <c r="C63" s="28" t="s">
        <v>144</v>
      </c>
      <c r="D63" s="49">
        <v>0.713592</v>
      </c>
      <c r="E63" s="85">
        <v>0</v>
      </c>
      <c r="F63" s="49">
        <v>0.713592</v>
      </c>
      <c r="G63" s="52">
        <v>0.16</v>
      </c>
      <c r="H63" s="85">
        <v>0</v>
      </c>
      <c r="I63" s="85">
        <v>0</v>
      </c>
      <c r="J63" s="45">
        <v>0</v>
      </c>
      <c r="K63" s="36">
        <v>0</v>
      </c>
      <c r="L63" s="50">
        <v>0</v>
      </c>
      <c r="M63" s="51">
        <v>0.61041999999999996</v>
      </c>
      <c r="N63" s="52">
        <v>0.16</v>
      </c>
      <c r="O63" s="46">
        <v>0</v>
      </c>
      <c r="P63" s="46">
        <v>0</v>
      </c>
      <c r="Q63" s="46">
        <v>0</v>
      </c>
      <c r="R63" s="36">
        <v>0</v>
      </c>
      <c r="S63" s="45">
        <f t="shared" si="9"/>
        <v>0</v>
      </c>
      <c r="T63" s="45">
        <v>0</v>
      </c>
      <c r="U63" s="45">
        <f t="shared" si="10"/>
        <v>-0.10317200000000004</v>
      </c>
      <c r="V63" s="120">
        <f t="shared" si="11"/>
        <v>-0.14458121727822065</v>
      </c>
      <c r="W63" s="119" t="s">
        <v>369</v>
      </c>
    </row>
    <row r="64" spans="1:23" s="24" customFormat="1" ht="25.5">
      <c r="A64" s="25" t="s">
        <v>63</v>
      </c>
      <c r="B64" s="27" t="s">
        <v>145</v>
      </c>
      <c r="C64" s="28" t="s">
        <v>146</v>
      </c>
      <c r="D64" s="49">
        <v>0.79546099999999997</v>
      </c>
      <c r="E64" s="85">
        <v>0</v>
      </c>
      <c r="F64" s="49">
        <v>0.79546099999999997</v>
      </c>
      <c r="G64" s="52">
        <v>0.25</v>
      </c>
      <c r="H64" s="85">
        <v>0</v>
      </c>
      <c r="I64" s="85">
        <v>0</v>
      </c>
      <c r="J64" s="45">
        <v>0</v>
      </c>
      <c r="K64" s="36">
        <v>0</v>
      </c>
      <c r="L64" s="50">
        <v>0</v>
      </c>
      <c r="M64" s="51">
        <v>0.82923999999999998</v>
      </c>
      <c r="N64" s="52">
        <v>0.25</v>
      </c>
      <c r="O64" s="46">
        <v>0</v>
      </c>
      <c r="P64" s="46">
        <v>0</v>
      </c>
      <c r="Q64" s="46">
        <v>0</v>
      </c>
      <c r="R64" s="36">
        <v>0</v>
      </c>
      <c r="S64" s="45">
        <f t="shared" si="9"/>
        <v>0</v>
      </c>
      <c r="T64" s="45">
        <v>0</v>
      </c>
      <c r="U64" s="45">
        <f t="shared" si="10"/>
        <v>3.3779000000000003E-2</v>
      </c>
      <c r="V64" s="120">
        <f t="shared" si="11"/>
        <v>4.246468400084983E-2</v>
      </c>
      <c r="W64" s="95" t="s">
        <v>362</v>
      </c>
    </row>
    <row r="65" spans="1:23" s="24" customFormat="1" ht="38.25">
      <c r="A65" s="25" t="s">
        <v>63</v>
      </c>
      <c r="B65" s="27" t="s">
        <v>147</v>
      </c>
      <c r="C65" s="28" t="s">
        <v>148</v>
      </c>
      <c r="D65" s="49">
        <v>0.80842099999999995</v>
      </c>
      <c r="E65" s="85">
        <v>0</v>
      </c>
      <c r="F65" s="49">
        <v>0.80842099999999995</v>
      </c>
      <c r="G65" s="49">
        <v>0.25</v>
      </c>
      <c r="H65" s="85">
        <v>0</v>
      </c>
      <c r="I65" s="85">
        <v>0</v>
      </c>
      <c r="J65" s="45">
        <v>0</v>
      </c>
      <c r="K65" s="36">
        <v>0</v>
      </c>
      <c r="L65" s="50">
        <v>0</v>
      </c>
      <c r="M65" s="51">
        <v>0.73315299999999994</v>
      </c>
      <c r="N65" s="49">
        <v>0.25</v>
      </c>
      <c r="O65" s="46">
        <v>0</v>
      </c>
      <c r="P65" s="46">
        <v>0</v>
      </c>
      <c r="Q65" s="46">
        <v>0</v>
      </c>
      <c r="R65" s="36">
        <v>0</v>
      </c>
      <c r="S65" s="45">
        <f t="shared" si="9"/>
        <v>0</v>
      </c>
      <c r="T65" s="45">
        <v>0</v>
      </c>
      <c r="U65" s="45">
        <f t="shared" si="10"/>
        <v>-7.5268000000000002E-2</v>
      </c>
      <c r="V65" s="120">
        <f t="shared" si="11"/>
        <v>-9.3104953978187119E-2</v>
      </c>
      <c r="W65" s="95" t="s">
        <v>362</v>
      </c>
    </row>
    <row r="66" spans="1:23" s="24" customFormat="1" ht="38.25">
      <c r="A66" s="25" t="s">
        <v>63</v>
      </c>
      <c r="B66" s="27" t="s">
        <v>149</v>
      </c>
      <c r="C66" s="28" t="s">
        <v>150</v>
      </c>
      <c r="D66" s="49">
        <v>0.65</v>
      </c>
      <c r="E66" s="85">
        <v>0</v>
      </c>
      <c r="F66" s="49">
        <v>0.65</v>
      </c>
      <c r="G66" s="49">
        <v>0.63</v>
      </c>
      <c r="H66" s="85">
        <v>0</v>
      </c>
      <c r="I66" s="85">
        <v>0</v>
      </c>
      <c r="J66" s="45">
        <v>0</v>
      </c>
      <c r="K66" s="36">
        <v>0</v>
      </c>
      <c r="L66" s="50">
        <v>0</v>
      </c>
      <c r="M66" s="51">
        <v>0.62014999999999998</v>
      </c>
      <c r="N66" s="49">
        <v>0.63</v>
      </c>
      <c r="O66" s="46">
        <v>0</v>
      </c>
      <c r="P66" s="46">
        <v>0</v>
      </c>
      <c r="Q66" s="46">
        <v>0</v>
      </c>
      <c r="R66" s="36">
        <v>0</v>
      </c>
      <c r="S66" s="45">
        <f t="shared" si="9"/>
        <v>0</v>
      </c>
      <c r="T66" s="45">
        <v>0</v>
      </c>
      <c r="U66" s="45">
        <f t="shared" si="10"/>
        <v>-2.9850000000000043E-2</v>
      </c>
      <c r="V66" s="120">
        <f t="shared" si="11"/>
        <v>-4.592307692307699E-2</v>
      </c>
      <c r="W66" s="95" t="s">
        <v>362</v>
      </c>
    </row>
    <row r="67" spans="1:23" s="24" customFormat="1" ht="38.25">
      <c r="A67" s="25" t="s">
        <v>63</v>
      </c>
      <c r="B67" s="27" t="s">
        <v>151</v>
      </c>
      <c r="C67" s="28" t="s">
        <v>152</v>
      </c>
      <c r="D67" s="53">
        <v>0.5</v>
      </c>
      <c r="E67" s="85">
        <v>0</v>
      </c>
      <c r="F67" s="53">
        <v>0.5</v>
      </c>
      <c r="G67" s="54">
        <v>0.25</v>
      </c>
      <c r="H67" s="85">
        <v>0</v>
      </c>
      <c r="I67" s="85">
        <v>0</v>
      </c>
      <c r="J67" s="45">
        <v>0</v>
      </c>
      <c r="K67" s="36">
        <v>0</v>
      </c>
      <c r="L67" s="50">
        <v>0</v>
      </c>
      <c r="M67" s="51">
        <v>0.48036300000000004</v>
      </c>
      <c r="N67" s="54">
        <v>0.25</v>
      </c>
      <c r="O67" s="46">
        <v>0</v>
      </c>
      <c r="P67" s="46">
        <v>0</v>
      </c>
      <c r="Q67" s="46">
        <v>0</v>
      </c>
      <c r="R67" s="36">
        <v>0</v>
      </c>
      <c r="S67" s="45">
        <f t="shared" si="9"/>
        <v>0</v>
      </c>
      <c r="T67" s="45">
        <v>0</v>
      </c>
      <c r="U67" s="45">
        <f t="shared" si="10"/>
        <v>-1.963699999999996E-2</v>
      </c>
      <c r="V67" s="120">
        <f t="shared" si="11"/>
        <v>-3.927399999999992E-2</v>
      </c>
      <c r="W67" s="95" t="s">
        <v>362</v>
      </c>
    </row>
    <row r="68" spans="1:23" s="24" customFormat="1" ht="25.5">
      <c r="A68" s="25" t="s">
        <v>65</v>
      </c>
      <c r="B68" s="82" t="s">
        <v>66</v>
      </c>
      <c r="C68" s="26" t="s">
        <v>24</v>
      </c>
      <c r="D68" s="86" t="s">
        <v>362</v>
      </c>
      <c r="E68" s="76">
        <v>0</v>
      </c>
      <c r="F68" s="86" t="s">
        <v>362</v>
      </c>
      <c r="G68" s="87" t="s">
        <v>362</v>
      </c>
      <c r="H68" s="88" t="s">
        <v>362</v>
      </c>
      <c r="I68" s="88" t="s">
        <v>362</v>
      </c>
      <c r="J68" s="45" t="s">
        <v>362</v>
      </c>
      <c r="K68" s="45" t="s">
        <v>362</v>
      </c>
      <c r="L68" s="44">
        <v>0</v>
      </c>
      <c r="M68" s="55" t="s">
        <v>362</v>
      </c>
      <c r="N68" s="45" t="s">
        <v>362</v>
      </c>
      <c r="O68" s="45" t="s">
        <v>362</v>
      </c>
      <c r="P68" s="45" t="s">
        <v>362</v>
      </c>
      <c r="Q68" s="45" t="s">
        <v>362</v>
      </c>
      <c r="R68" s="45" t="s">
        <v>362</v>
      </c>
      <c r="S68" s="45" t="s">
        <v>362</v>
      </c>
      <c r="T68" s="45" t="s">
        <v>362</v>
      </c>
      <c r="U68" s="45" t="s">
        <v>362</v>
      </c>
      <c r="V68" s="88" t="s">
        <v>362</v>
      </c>
      <c r="W68" s="59" t="s">
        <v>362</v>
      </c>
    </row>
    <row r="69" spans="1:23" s="24" customFormat="1" ht="25.5">
      <c r="A69" s="25" t="s">
        <v>67</v>
      </c>
      <c r="B69" s="82" t="s">
        <v>68</v>
      </c>
      <c r="C69" s="26" t="s">
        <v>24</v>
      </c>
      <c r="D69" s="89">
        <f>D70</f>
        <v>25.678777000000004</v>
      </c>
      <c r="E69" s="89">
        <f t="shared" ref="E69:U69" si="12">E70</f>
        <v>0</v>
      </c>
      <c r="F69" s="89">
        <f t="shared" si="12"/>
        <v>25.678777000000004</v>
      </c>
      <c r="G69" s="89">
        <f t="shared" si="12"/>
        <v>0</v>
      </c>
      <c r="H69" s="89">
        <f t="shared" si="12"/>
        <v>0</v>
      </c>
      <c r="I69" s="89">
        <f t="shared" si="12"/>
        <v>12.325000000000001</v>
      </c>
      <c r="J69" s="55">
        <f t="shared" si="12"/>
        <v>0</v>
      </c>
      <c r="K69" s="55">
        <f t="shared" si="12"/>
        <v>0</v>
      </c>
      <c r="L69" s="44">
        <v>0</v>
      </c>
      <c r="M69" s="55">
        <f>M70</f>
        <v>25.289227000000004</v>
      </c>
      <c r="N69" s="55">
        <f t="shared" si="12"/>
        <v>0</v>
      </c>
      <c r="O69" s="43">
        <v>0</v>
      </c>
      <c r="P69" s="55">
        <f t="shared" si="12"/>
        <v>12.955000000000002</v>
      </c>
      <c r="Q69" s="55">
        <f t="shared" si="12"/>
        <v>0</v>
      </c>
      <c r="R69" s="55">
        <f t="shared" si="12"/>
        <v>0</v>
      </c>
      <c r="S69" s="45">
        <f t="shared" si="9"/>
        <v>0</v>
      </c>
      <c r="T69" s="55">
        <f t="shared" si="12"/>
        <v>0</v>
      </c>
      <c r="U69" s="55">
        <f t="shared" si="12"/>
        <v>-0.38955000000000128</v>
      </c>
      <c r="V69" s="93">
        <f t="shared" ref="V69:V99" si="13">U69/F69</f>
        <v>-1.5170114994183767E-2</v>
      </c>
      <c r="W69" s="59" t="s">
        <v>362</v>
      </c>
    </row>
    <row r="70" spans="1:23" s="24" customFormat="1">
      <c r="A70" s="25" t="s">
        <v>69</v>
      </c>
      <c r="B70" s="82" t="s">
        <v>70</v>
      </c>
      <c r="C70" s="26" t="s">
        <v>24</v>
      </c>
      <c r="D70" s="89">
        <f>SUM(D71:D99)</f>
        <v>25.678777000000004</v>
      </c>
      <c r="E70" s="89">
        <f t="shared" ref="E70:U70" si="14">SUM(E71:E99)</f>
        <v>0</v>
      </c>
      <c r="F70" s="89">
        <f t="shared" si="14"/>
        <v>25.678777000000004</v>
      </c>
      <c r="G70" s="89">
        <f t="shared" si="14"/>
        <v>0</v>
      </c>
      <c r="H70" s="89">
        <f t="shared" si="14"/>
        <v>0</v>
      </c>
      <c r="I70" s="89">
        <f t="shared" si="14"/>
        <v>12.325000000000001</v>
      </c>
      <c r="J70" s="55">
        <f t="shared" si="14"/>
        <v>0</v>
      </c>
      <c r="K70" s="55">
        <f t="shared" si="14"/>
        <v>0</v>
      </c>
      <c r="L70" s="44">
        <v>0</v>
      </c>
      <c r="M70" s="55">
        <f>SUM(M71:M99)</f>
        <v>25.289227000000004</v>
      </c>
      <c r="N70" s="55">
        <f t="shared" si="14"/>
        <v>0</v>
      </c>
      <c r="O70" s="43">
        <v>0</v>
      </c>
      <c r="P70" s="55">
        <f t="shared" si="14"/>
        <v>12.955000000000002</v>
      </c>
      <c r="Q70" s="55">
        <f t="shared" si="14"/>
        <v>0</v>
      </c>
      <c r="R70" s="55">
        <f t="shared" si="14"/>
        <v>0</v>
      </c>
      <c r="S70" s="45">
        <f t="shared" si="9"/>
        <v>0</v>
      </c>
      <c r="T70" s="55">
        <f t="shared" si="14"/>
        <v>0</v>
      </c>
      <c r="U70" s="55">
        <f t="shared" si="14"/>
        <v>-0.38955000000000128</v>
      </c>
      <c r="V70" s="93">
        <f t="shared" si="13"/>
        <v>-1.5170114994183767E-2</v>
      </c>
      <c r="W70" s="59" t="s">
        <v>362</v>
      </c>
    </row>
    <row r="71" spans="1:23" s="24" customFormat="1" ht="25.5">
      <c r="A71" s="25" t="s">
        <v>69</v>
      </c>
      <c r="B71" s="30" t="s">
        <v>153</v>
      </c>
      <c r="C71" s="31" t="s">
        <v>154</v>
      </c>
      <c r="D71" s="56">
        <v>0.3</v>
      </c>
      <c r="E71" s="85">
        <v>0</v>
      </c>
      <c r="F71" s="56">
        <v>0.3</v>
      </c>
      <c r="G71" s="85">
        <v>0</v>
      </c>
      <c r="H71" s="85">
        <v>0</v>
      </c>
      <c r="I71" s="56">
        <v>0.12</v>
      </c>
      <c r="J71" s="50">
        <v>0</v>
      </c>
      <c r="K71" s="50">
        <v>0</v>
      </c>
      <c r="L71" s="50">
        <v>0</v>
      </c>
      <c r="M71" s="51">
        <v>0.307278</v>
      </c>
      <c r="N71" s="46">
        <v>0</v>
      </c>
      <c r="O71" s="46">
        <v>0</v>
      </c>
      <c r="P71" s="57">
        <v>0.15</v>
      </c>
      <c r="Q71" s="46">
        <v>0</v>
      </c>
      <c r="R71" s="50">
        <v>0</v>
      </c>
      <c r="S71" s="45">
        <f t="shared" si="9"/>
        <v>0</v>
      </c>
      <c r="T71" s="45">
        <v>0</v>
      </c>
      <c r="U71" s="45">
        <f t="shared" ref="U71:U99" si="15">M71-F71</f>
        <v>7.2780000000000067E-3</v>
      </c>
      <c r="V71" s="120">
        <f t="shared" si="13"/>
        <v>2.4260000000000025E-2</v>
      </c>
      <c r="W71" s="95" t="s">
        <v>362</v>
      </c>
    </row>
    <row r="72" spans="1:23" s="24" customFormat="1" ht="38.25">
      <c r="A72" s="25" t="s">
        <v>69</v>
      </c>
      <c r="B72" s="27" t="s">
        <v>155</v>
      </c>
      <c r="C72" s="28" t="s">
        <v>156</v>
      </c>
      <c r="D72" s="49">
        <v>1.1000000000000001</v>
      </c>
      <c r="E72" s="85">
        <v>0</v>
      </c>
      <c r="F72" s="49">
        <v>1.1000000000000001</v>
      </c>
      <c r="G72" s="85">
        <v>0</v>
      </c>
      <c r="H72" s="85">
        <v>0</v>
      </c>
      <c r="I72" s="49">
        <v>0.5</v>
      </c>
      <c r="J72" s="50">
        <v>0</v>
      </c>
      <c r="K72" s="50">
        <v>0</v>
      </c>
      <c r="L72" s="50">
        <v>0</v>
      </c>
      <c r="M72" s="51">
        <v>1.0783929999999999</v>
      </c>
      <c r="N72" s="46">
        <v>0</v>
      </c>
      <c r="O72" s="46">
        <v>0</v>
      </c>
      <c r="P72" s="52">
        <v>0.5</v>
      </c>
      <c r="Q72" s="46">
        <v>0</v>
      </c>
      <c r="R72" s="50">
        <v>0</v>
      </c>
      <c r="S72" s="45">
        <f t="shared" si="9"/>
        <v>0</v>
      </c>
      <c r="T72" s="45">
        <v>0</v>
      </c>
      <c r="U72" s="45">
        <f t="shared" si="15"/>
        <v>-2.1607000000000154E-2</v>
      </c>
      <c r="V72" s="120">
        <f t="shared" si="13"/>
        <v>-1.9642727272727412E-2</v>
      </c>
      <c r="W72" s="95" t="s">
        <v>362</v>
      </c>
    </row>
    <row r="73" spans="1:23" s="24" customFormat="1" ht="102">
      <c r="A73" s="25" t="s">
        <v>69</v>
      </c>
      <c r="B73" s="27" t="s">
        <v>157</v>
      </c>
      <c r="C73" s="28" t="s">
        <v>158</v>
      </c>
      <c r="D73" s="49">
        <v>1.0277320000000001</v>
      </c>
      <c r="E73" s="85">
        <v>0</v>
      </c>
      <c r="F73" s="49">
        <v>1.0277320000000001</v>
      </c>
      <c r="G73" s="85">
        <v>0</v>
      </c>
      <c r="H73" s="85">
        <v>0</v>
      </c>
      <c r="I73" s="49">
        <v>0.65</v>
      </c>
      <c r="J73" s="50">
        <v>0</v>
      </c>
      <c r="K73" s="50">
        <v>0</v>
      </c>
      <c r="L73" s="50">
        <v>0</v>
      </c>
      <c r="M73" s="51">
        <v>1.1322489999999998</v>
      </c>
      <c r="N73" s="46">
        <v>0</v>
      </c>
      <c r="O73" s="46">
        <v>0</v>
      </c>
      <c r="P73" s="52">
        <v>0.8</v>
      </c>
      <c r="Q73" s="46">
        <v>0</v>
      </c>
      <c r="R73" s="50">
        <v>0</v>
      </c>
      <c r="S73" s="45">
        <f t="shared" si="9"/>
        <v>0</v>
      </c>
      <c r="T73" s="45">
        <v>0</v>
      </c>
      <c r="U73" s="45">
        <f t="shared" si="15"/>
        <v>0.10451699999999975</v>
      </c>
      <c r="V73" s="120">
        <f t="shared" si="13"/>
        <v>0.10169674584424708</v>
      </c>
      <c r="W73" s="119" t="s">
        <v>370</v>
      </c>
    </row>
    <row r="74" spans="1:23" s="24" customFormat="1" ht="38.25">
      <c r="A74" s="25" t="s">
        <v>69</v>
      </c>
      <c r="B74" s="27" t="s">
        <v>159</v>
      </c>
      <c r="C74" s="28" t="s">
        <v>160</v>
      </c>
      <c r="D74" s="49">
        <v>1.1515960000000001</v>
      </c>
      <c r="E74" s="85">
        <v>0</v>
      </c>
      <c r="F74" s="49">
        <v>1.1515960000000001</v>
      </c>
      <c r="G74" s="85">
        <v>0</v>
      </c>
      <c r="H74" s="85">
        <v>0</v>
      </c>
      <c r="I74" s="49">
        <v>0.77</v>
      </c>
      <c r="J74" s="50">
        <v>0</v>
      </c>
      <c r="K74" s="50">
        <v>0</v>
      </c>
      <c r="L74" s="50">
        <v>0</v>
      </c>
      <c r="M74" s="51">
        <v>1.2131230000000002</v>
      </c>
      <c r="N74" s="46">
        <v>0</v>
      </c>
      <c r="O74" s="46">
        <v>0</v>
      </c>
      <c r="P74" s="52">
        <v>0.79</v>
      </c>
      <c r="Q74" s="46">
        <v>0</v>
      </c>
      <c r="R74" s="50">
        <v>0</v>
      </c>
      <c r="S74" s="45">
        <f t="shared" si="9"/>
        <v>0</v>
      </c>
      <c r="T74" s="45">
        <v>0</v>
      </c>
      <c r="U74" s="45">
        <f t="shared" si="15"/>
        <v>6.1527000000000109E-2</v>
      </c>
      <c r="V74" s="120">
        <f t="shared" si="13"/>
        <v>5.342759092598455E-2</v>
      </c>
      <c r="W74" s="95" t="s">
        <v>362</v>
      </c>
    </row>
    <row r="75" spans="1:23" s="24" customFormat="1" ht="153">
      <c r="A75" s="25" t="s">
        <v>69</v>
      </c>
      <c r="B75" s="27" t="s">
        <v>161</v>
      </c>
      <c r="C75" s="28" t="s">
        <v>162</v>
      </c>
      <c r="D75" s="49">
        <v>0.14461299999999999</v>
      </c>
      <c r="E75" s="85">
        <v>0</v>
      </c>
      <c r="F75" s="49">
        <v>0.14461299999999999</v>
      </c>
      <c r="G75" s="85">
        <v>0</v>
      </c>
      <c r="H75" s="85">
        <v>0</v>
      </c>
      <c r="I75" s="49">
        <v>0.15</v>
      </c>
      <c r="J75" s="50">
        <v>0</v>
      </c>
      <c r="K75" s="50">
        <v>0</v>
      </c>
      <c r="L75" s="50">
        <v>0</v>
      </c>
      <c r="M75" s="51">
        <v>8.4904999999999994E-2</v>
      </c>
      <c r="N75" s="46">
        <v>0</v>
      </c>
      <c r="O75" s="46">
        <v>0</v>
      </c>
      <c r="P75" s="52">
        <v>0.15</v>
      </c>
      <c r="Q75" s="46">
        <v>0</v>
      </c>
      <c r="R75" s="50">
        <v>0</v>
      </c>
      <c r="S75" s="45">
        <f t="shared" si="9"/>
        <v>0</v>
      </c>
      <c r="T75" s="45">
        <v>0</v>
      </c>
      <c r="U75" s="45">
        <f t="shared" si="15"/>
        <v>-5.9707999999999997E-2</v>
      </c>
      <c r="V75" s="120">
        <f t="shared" si="13"/>
        <v>-0.41288127623381027</v>
      </c>
      <c r="W75" s="119" t="s">
        <v>371</v>
      </c>
    </row>
    <row r="76" spans="1:23" s="24" customFormat="1" ht="153">
      <c r="A76" s="25" t="s">
        <v>69</v>
      </c>
      <c r="B76" s="27" t="s">
        <v>163</v>
      </c>
      <c r="C76" s="28" t="s">
        <v>164</v>
      </c>
      <c r="D76" s="49">
        <v>0.14461299999999999</v>
      </c>
      <c r="E76" s="85">
        <v>0</v>
      </c>
      <c r="F76" s="49">
        <v>0.14461299999999999</v>
      </c>
      <c r="G76" s="85">
        <v>0</v>
      </c>
      <c r="H76" s="85">
        <v>0</v>
      </c>
      <c r="I76" s="49">
        <v>0.15</v>
      </c>
      <c r="J76" s="50">
        <v>0</v>
      </c>
      <c r="K76" s="50">
        <v>0</v>
      </c>
      <c r="L76" s="50">
        <v>0</v>
      </c>
      <c r="M76" s="51">
        <v>8.5125999999999993E-2</v>
      </c>
      <c r="N76" s="46">
        <v>0</v>
      </c>
      <c r="O76" s="46">
        <v>0</v>
      </c>
      <c r="P76" s="52">
        <v>0.15</v>
      </c>
      <c r="Q76" s="46">
        <v>0</v>
      </c>
      <c r="R76" s="50">
        <v>0</v>
      </c>
      <c r="S76" s="45">
        <f t="shared" si="9"/>
        <v>0</v>
      </c>
      <c r="T76" s="45">
        <v>0</v>
      </c>
      <c r="U76" s="45">
        <f t="shared" si="15"/>
        <v>-5.9486999999999998E-2</v>
      </c>
      <c r="V76" s="120">
        <f t="shared" si="13"/>
        <v>-0.41135305954513079</v>
      </c>
      <c r="W76" s="119" t="s">
        <v>371</v>
      </c>
    </row>
    <row r="77" spans="1:23" s="24" customFormat="1" ht="63.75">
      <c r="A77" s="25" t="s">
        <v>69</v>
      </c>
      <c r="B77" s="27" t="s">
        <v>165</v>
      </c>
      <c r="C77" s="28" t="s">
        <v>166</v>
      </c>
      <c r="D77" s="49">
        <v>0.05</v>
      </c>
      <c r="E77" s="85">
        <v>0</v>
      </c>
      <c r="F77" s="49">
        <v>0.05</v>
      </c>
      <c r="G77" s="85">
        <v>0</v>
      </c>
      <c r="H77" s="85">
        <v>0</v>
      </c>
      <c r="I77" s="85">
        <v>0</v>
      </c>
      <c r="J77" s="50">
        <v>0</v>
      </c>
      <c r="K77" s="50">
        <v>0</v>
      </c>
      <c r="L77" s="50">
        <v>0</v>
      </c>
      <c r="M77" s="51">
        <v>7.4999999999999997E-3</v>
      </c>
      <c r="N77" s="46">
        <v>0</v>
      </c>
      <c r="O77" s="46">
        <v>0</v>
      </c>
      <c r="P77" s="46">
        <v>0</v>
      </c>
      <c r="Q77" s="46">
        <v>0</v>
      </c>
      <c r="R77" s="50">
        <v>0</v>
      </c>
      <c r="S77" s="45">
        <f t="shared" si="9"/>
        <v>0</v>
      </c>
      <c r="T77" s="45">
        <v>0</v>
      </c>
      <c r="U77" s="45">
        <f t="shared" si="15"/>
        <v>-4.2500000000000003E-2</v>
      </c>
      <c r="V77" s="120">
        <f t="shared" si="13"/>
        <v>-0.85</v>
      </c>
      <c r="W77" s="119" t="s">
        <v>372</v>
      </c>
    </row>
    <row r="78" spans="1:23" s="24" customFormat="1" ht="63.75">
      <c r="A78" s="25" t="s">
        <v>69</v>
      </c>
      <c r="B78" s="27" t="s">
        <v>167</v>
      </c>
      <c r="C78" s="28" t="s">
        <v>168</v>
      </c>
      <c r="D78" s="49">
        <v>0.05</v>
      </c>
      <c r="E78" s="85">
        <v>0</v>
      </c>
      <c r="F78" s="49">
        <v>0.05</v>
      </c>
      <c r="G78" s="85">
        <v>0</v>
      </c>
      <c r="H78" s="85">
        <v>0</v>
      </c>
      <c r="I78" s="85">
        <v>0</v>
      </c>
      <c r="J78" s="50">
        <v>0</v>
      </c>
      <c r="K78" s="50">
        <v>0</v>
      </c>
      <c r="L78" s="50">
        <v>0</v>
      </c>
      <c r="M78" s="51">
        <v>7.4999999999999997E-3</v>
      </c>
      <c r="N78" s="46">
        <v>0</v>
      </c>
      <c r="O78" s="46">
        <v>0</v>
      </c>
      <c r="P78" s="46">
        <v>0</v>
      </c>
      <c r="Q78" s="46">
        <v>0</v>
      </c>
      <c r="R78" s="50">
        <v>0</v>
      </c>
      <c r="S78" s="45">
        <f t="shared" si="9"/>
        <v>0</v>
      </c>
      <c r="T78" s="45">
        <v>0</v>
      </c>
      <c r="U78" s="45">
        <f t="shared" si="15"/>
        <v>-4.2500000000000003E-2</v>
      </c>
      <c r="V78" s="120">
        <f t="shared" si="13"/>
        <v>-0.85</v>
      </c>
      <c r="W78" s="119" t="s">
        <v>372</v>
      </c>
    </row>
    <row r="79" spans="1:23" s="24" customFormat="1" ht="102">
      <c r="A79" s="25" t="s">
        <v>69</v>
      </c>
      <c r="B79" s="27" t="s">
        <v>169</v>
      </c>
      <c r="C79" s="28" t="s">
        <v>170</v>
      </c>
      <c r="D79" s="52">
        <v>2.2000000000000002</v>
      </c>
      <c r="E79" s="85">
        <v>0</v>
      </c>
      <c r="F79" s="52">
        <v>2.2000000000000002</v>
      </c>
      <c r="G79" s="85">
        <v>0</v>
      </c>
      <c r="H79" s="85">
        <v>0</v>
      </c>
      <c r="I79" s="52">
        <v>1.8</v>
      </c>
      <c r="J79" s="50">
        <v>0</v>
      </c>
      <c r="K79" s="50">
        <v>0</v>
      </c>
      <c r="L79" s="50">
        <v>0</v>
      </c>
      <c r="M79" s="51">
        <v>2.5759289999999995</v>
      </c>
      <c r="N79" s="46">
        <v>0</v>
      </c>
      <c r="O79" s="46">
        <v>0</v>
      </c>
      <c r="P79" s="52">
        <v>2</v>
      </c>
      <c r="Q79" s="46">
        <v>0</v>
      </c>
      <c r="R79" s="50">
        <v>0</v>
      </c>
      <c r="S79" s="45">
        <f t="shared" si="9"/>
        <v>0</v>
      </c>
      <c r="T79" s="45">
        <v>0</v>
      </c>
      <c r="U79" s="45">
        <f t="shared" si="15"/>
        <v>0.37592899999999929</v>
      </c>
      <c r="V79" s="120">
        <f t="shared" si="13"/>
        <v>0.17087681818181785</v>
      </c>
      <c r="W79" s="119" t="s">
        <v>373</v>
      </c>
    </row>
    <row r="80" spans="1:23" s="24" customFormat="1" ht="38.25">
      <c r="A80" s="25" t="s">
        <v>69</v>
      </c>
      <c r="B80" s="27" t="s">
        <v>171</v>
      </c>
      <c r="C80" s="28" t="s">
        <v>172</v>
      </c>
      <c r="D80" s="49">
        <v>1.1021890000000001</v>
      </c>
      <c r="E80" s="85">
        <v>0</v>
      </c>
      <c r="F80" s="49">
        <v>1.1021890000000001</v>
      </c>
      <c r="G80" s="85">
        <v>0</v>
      </c>
      <c r="H80" s="85">
        <v>0</v>
      </c>
      <c r="I80" s="49">
        <v>0.7</v>
      </c>
      <c r="J80" s="50">
        <v>0</v>
      </c>
      <c r="K80" s="50">
        <v>0</v>
      </c>
      <c r="L80" s="50">
        <v>0</v>
      </c>
      <c r="M80" s="51">
        <v>1.087801</v>
      </c>
      <c r="N80" s="46">
        <v>0</v>
      </c>
      <c r="O80" s="46">
        <v>0</v>
      </c>
      <c r="P80" s="52">
        <v>0.7</v>
      </c>
      <c r="Q80" s="46">
        <v>0</v>
      </c>
      <c r="R80" s="50">
        <v>0</v>
      </c>
      <c r="S80" s="45">
        <f t="shared" si="9"/>
        <v>0</v>
      </c>
      <c r="T80" s="45">
        <v>0</v>
      </c>
      <c r="U80" s="45">
        <f t="shared" si="15"/>
        <v>-1.4388000000000067E-2</v>
      </c>
      <c r="V80" s="120">
        <f t="shared" si="13"/>
        <v>-1.3054022495234543E-2</v>
      </c>
      <c r="W80" s="95" t="s">
        <v>362</v>
      </c>
    </row>
    <row r="81" spans="1:23" s="24" customFormat="1" ht="102">
      <c r="A81" s="25" t="s">
        <v>69</v>
      </c>
      <c r="B81" s="27" t="s">
        <v>173</v>
      </c>
      <c r="C81" s="28" t="s">
        <v>174</v>
      </c>
      <c r="D81" s="49">
        <v>0.61872099999999997</v>
      </c>
      <c r="E81" s="85">
        <v>0</v>
      </c>
      <c r="F81" s="49">
        <v>0.61872099999999997</v>
      </c>
      <c r="G81" s="85">
        <v>0</v>
      </c>
      <c r="H81" s="85">
        <v>0</v>
      </c>
      <c r="I81" s="49">
        <v>0.77</v>
      </c>
      <c r="J81" s="50">
        <v>0</v>
      </c>
      <c r="K81" s="50">
        <v>0</v>
      </c>
      <c r="L81" s="50">
        <v>0</v>
      </c>
      <c r="M81" s="51">
        <v>0.74758400000000003</v>
      </c>
      <c r="N81" s="46">
        <v>0</v>
      </c>
      <c r="O81" s="46">
        <v>0</v>
      </c>
      <c r="P81" s="52">
        <v>0.77</v>
      </c>
      <c r="Q81" s="46">
        <v>0</v>
      </c>
      <c r="R81" s="50">
        <v>0</v>
      </c>
      <c r="S81" s="45">
        <f t="shared" si="9"/>
        <v>0</v>
      </c>
      <c r="T81" s="45">
        <v>0</v>
      </c>
      <c r="U81" s="45">
        <f t="shared" si="15"/>
        <v>0.12886300000000006</v>
      </c>
      <c r="V81" s="120">
        <f t="shared" si="13"/>
        <v>0.20827319583463316</v>
      </c>
      <c r="W81" s="119" t="s">
        <v>370</v>
      </c>
    </row>
    <row r="82" spans="1:23" s="24" customFormat="1" ht="76.5">
      <c r="A82" s="25" t="s">
        <v>69</v>
      </c>
      <c r="B82" s="27" t="s">
        <v>175</v>
      </c>
      <c r="C82" s="28" t="s">
        <v>176</v>
      </c>
      <c r="D82" s="49">
        <v>1.35</v>
      </c>
      <c r="E82" s="85">
        <v>0</v>
      </c>
      <c r="F82" s="49">
        <v>1.35</v>
      </c>
      <c r="G82" s="85">
        <v>0</v>
      </c>
      <c r="H82" s="85">
        <v>0</v>
      </c>
      <c r="I82" s="49">
        <v>0.8</v>
      </c>
      <c r="J82" s="50">
        <v>0</v>
      </c>
      <c r="K82" s="50">
        <v>0</v>
      </c>
      <c r="L82" s="50">
        <v>0</v>
      </c>
      <c r="M82" s="51">
        <v>1.0882160000000001</v>
      </c>
      <c r="N82" s="46">
        <v>0</v>
      </c>
      <c r="O82" s="46">
        <v>0</v>
      </c>
      <c r="P82" s="52">
        <v>0.8</v>
      </c>
      <c r="Q82" s="46">
        <v>0</v>
      </c>
      <c r="R82" s="50">
        <v>0</v>
      </c>
      <c r="S82" s="45">
        <f t="shared" si="9"/>
        <v>0</v>
      </c>
      <c r="T82" s="45">
        <v>0</v>
      </c>
      <c r="U82" s="45">
        <f t="shared" si="15"/>
        <v>-0.26178400000000002</v>
      </c>
      <c r="V82" s="120">
        <f t="shared" si="13"/>
        <v>-0.19391407407407407</v>
      </c>
      <c r="W82" s="119" t="s">
        <v>374</v>
      </c>
    </row>
    <row r="83" spans="1:23" s="24" customFormat="1" ht="38.25">
      <c r="A83" s="25" t="s">
        <v>69</v>
      </c>
      <c r="B83" s="27" t="s">
        <v>177</v>
      </c>
      <c r="C83" s="28" t="s">
        <v>178</v>
      </c>
      <c r="D83" s="49">
        <v>1.4866079999999999</v>
      </c>
      <c r="E83" s="85">
        <v>0</v>
      </c>
      <c r="F83" s="49">
        <v>1.4866079999999999</v>
      </c>
      <c r="G83" s="85">
        <v>0</v>
      </c>
      <c r="H83" s="85">
        <v>0</v>
      </c>
      <c r="I83" s="49">
        <v>0.8</v>
      </c>
      <c r="J83" s="50">
        <v>0</v>
      </c>
      <c r="K83" s="50">
        <v>0</v>
      </c>
      <c r="L83" s="50">
        <v>0</v>
      </c>
      <c r="M83" s="51">
        <v>1.5443409999999997</v>
      </c>
      <c r="N83" s="46">
        <v>0</v>
      </c>
      <c r="O83" s="46">
        <v>0</v>
      </c>
      <c r="P83" s="52">
        <v>0.84</v>
      </c>
      <c r="Q83" s="46">
        <v>0</v>
      </c>
      <c r="R83" s="50">
        <v>0</v>
      </c>
      <c r="S83" s="45">
        <f t="shared" si="9"/>
        <v>0</v>
      </c>
      <c r="T83" s="45">
        <v>0</v>
      </c>
      <c r="U83" s="45">
        <f t="shared" si="15"/>
        <v>5.7732999999999812E-2</v>
      </c>
      <c r="V83" s="120">
        <f t="shared" si="13"/>
        <v>3.8835389019835638E-2</v>
      </c>
      <c r="W83" s="95" t="s">
        <v>362</v>
      </c>
    </row>
    <row r="84" spans="1:23" s="24" customFormat="1" ht="38.25">
      <c r="A84" s="25" t="s">
        <v>69</v>
      </c>
      <c r="B84" s="27" t="s">
        <v>179</v>
      </c>
      <c r="C84" s="28" t="s">
        <v>180</v>
      </c>
      <c r="D84" s="49">
        <v>0.08</v>
      </c>
      <c r="E84" s="85">
        <v>0</v>
      </c>
      <c r="F84" s="49">
        <v>0.08</v>
      </c>
      <c r="G84" s="85">
        <v>0</v>
      </c>
      <c r="H84" s="85">
        <v>0</v>
      </c>
      <c r="I84" s="85">
        <v>0</v>
      </c>
      <c r="J84" s="50">
        <v>0</v>
      </c>
      <c r="K84" s="50">
        <v>0</v>
      </c>
      <c r="L84" s="50">
        <v>0</v>
      </c>
      <c r="M84" s="51">
        <v>0.08</v>
      </c>
      <c r="N84" s="46">
        <v>0</v>
      </c>
      <c r="O84" s="46">
        <v>0</v>
      </c>
      <c r="P84" s="46">
        <v>0</v>
      </c>
      <c r="Q84" s="46">
        <v>0</v>
      </c>
      <c r="R84" s="50">
        <v>0</v>
      </c>
      <c r="S84" s="45">
        <f t="shared" si="9"/>
        <v>0</v>
      </c>
      <c r="T84" s="45">
        <v>0</v>
      </c>
      <c r="U84" s="45">
        <f t="shared" si="15"/>
        <v>0</v>
      </c>
      <c r="V84" s="120">
        <f t="shared" si="13"/>
        <v>0</v>
      </c>
      <c r="W84" s="95" t="s">
        <v>362</v>
      </c>
    </row>
    <row r="85" spans="1:23" s="24" customFormat="1" ht="38.25">
      <c r="A85" s="25" t="s">
        <v>69</v>
      </c>
      <c r="B85" s="27" t="s">
        <v>181</v>
      </c>
      <c r="C85" s="28" t="s">
        <v>182</v>
      </c>
      <c r="D85" s="49">
        <v>0.05</v>
      </c>
      <c r="E85" s="85">
        <v>0</v>
      </c>
      <c r="F85" s="49">
        <v>0.05</v>
      </c>
      <c r="G85" s="85">
        <v>0</v>
      </c>
      <c r="H85" s="85">
        <v>0</v>
      </c>
      <c r="I85" s="85">
        <v>0</v>
      </c>
      <c r="J85" s="50">
        <v>0</v>
      </c>
      <c r="K85" s="50">
        <v>0</v>
      </c>
      <c r="L85" s="50">
        <v>0</v>
      </c>
      <c r="M85" s="51">
        <v>0.05</v>
      </c>
      <c r="N85" s="46">
        <v>0</v>
      </c>
      <c r="O85" s="46">
        <v>0</v>
      </c>
      <c r="P85" s="46">
        <v>0</v>
      </c>
      <c r="Q85" s="46">
        <v>0</v>
      </c>
      <c r="R85" s="50">
        <v>0</v>
      </c>
      <c r="S85" s="45">
        <f t="shared" si="9"/>
        <v>0</v>
      </c>
      <c r="T85" s="45">
        <v>0</v>
      </c>
      <c r="U85" s="45">
        <f t="shared" si="15"/>
        <v>0</v>
      </c>
      <c r="V85" s="120">
        <f t="shared" si="13"/>
        <v>0</v>
      </c>
      <c r="W85" s="95" t="s">
        <v>362</v>
      </c>
    </row>
    <row r="86" spans="1:23" s="24" customFormat="1" ht="51">
      <c r="A86" s="25" t="s">
        <v>69</v>
      </c>
      <c r="B86" s="27" t="s">
        <v>183</v>
      </c>
      <c r="C86" s="28" t="s">
        <v>184</v>
      </c>
      <c r="D86" s="49">
        <v>2.9899680000000002</v>
      </c>
      <c r="E86" s="85">
        <v>0</v>
      </c>
      <c r="F86" s="49">
        <v>2.9899680000000002</v>
      </c>
      <c r="G86" s="85">
        <v>0</v>
      </c>
      <c r="H86" s="85">
        <v>0</v>
      </c>
      <c r="I86" s="52">
        <v>1.6</v>
      </c>
      <c r="J86" s="50">
        <v>0</v>
      </c>
      <c r="K86" s="50">
        <v>0</v>
      </c>
      <c r="L86" s="50">
        <v>0</v>
      </c>
      <c r="M86" s="51">
        <v>2.6308060000000002</v>
      </c>
      <c r="N86" s="46">
        <v>0</v>
      </c>
      <c r="O86" s="46">
        <v>0</v>
      </c>
      <c r="P86" s="52">
        <v>1.6</v>
      </c>
      <c r="Q86" s="46">
        <v>0</v>
      </c>
      <c r="R86" s="50">
        <v>0</v>
      </c>
      <c r="S86" s="45">
        <f t="shared" si="9"/>
        <v>0</v>
      </c>
      <c r="T86" s="45">
        <v>0</v>
      </c>
      <c r="U86" s="45">
        <f t="shared" si="15"/>
        <v>-0.35916199999999998</v>
      </c>
      <c r="V86" s="120">
        <f t="shared" si="13"/>
        <v>-0.12012235582454393</v>
      </c>
      <c r="W86" s="119" t="s">
        <v>375</v>
      </c>
    </row>
    <row r="87" spans="1:23" s="24" customFormat="1" ht="38.25">
      <c r="A87" s="25" t="s">
        <v>69</v>
      </c>
      <c r="B87" s="27" t="s">
        <v>185</v>
      </c>
      <c r="C87" s="28" t="s">
        <v>186</v>
      </c>
      <c r="D87" s="49">
        <v>0.5</v>
      </c>
      <c r="E87" s="85">
        <v>0</v>
      </c>
      <c r="F87" s="49">
        <v>0.5</v>
      </c>
      <c r="G87" s="85">
        <v>0</v>
      </c>
      <c r="H87" s="85">
        <v>0</v>
      </c>
      <c r="I87" s="85">
        <v>0</v>
      </c>
      <c r="J87" s="50">
        <v>0</v>
      </c>
      <c r="K87" s="50">
        <v>0</v>
      </c>
      <c r="L87" s="50">
        <v>0</v>
      </c>
      <c r="M87" s="51">
        <v>0.45078600000000002</v>
      </c>
      <c r="N87" s="46">
        <v>0</v>
      </c>
      <c r="O87" s="46">
        <v>0</v>
      </c>
      <c r="P87" s="46">
        <v>0</v>
      </c>
      <c r="Q87" s="46">
        <v>0</v>
      </c>
      <c r="R87" s="50">
        <v>0</v>
      </c>
      <c r="S87" s="45">
        <f t="shared" si="9"/>
        <v>0</v>
      </c>
      <c r="T87" s="45">
        <v>0</v>
      </c>
      <c r="U87" s="45">
        <f t="shared" si="15"/>
        <v>-4.921399999999998E-2</v>
      </c>
      <c r="V87" s="120">
        <f t="shared" si="13"/>
        <v>-9.842799999999996E-2</v>
      </c>
      <c r="W87" s="95" t="s">
        <v>362</v>
      </c>
    </row>
    <row r="88" spans="1:23" s="24" customFormat="1" ht="63.75">
      <c r="A88" s="25" t="s">
        <v>69</v>
      </c>
      <c r="B88" s="27" t="s">
        <v>187</v>
      </c>
      <c r="C88" s="28" t="s">
        <v>188</v>
      </c>
      <c r="D88" s="49">
        <v>0.66630500000000004</v>
      </c>
      <c r="E88" s="85">
        <v>0</v>
      </c>
      <c r="F88" s="49">
        <v>0.66630500000000004</v>
      </c>
      <c r="G88" s="85">
        <v>0</v>
      </c>
      <c r="H88" s="85">
        <v>0</v>
      </c>
      <c r="I88" s="85">
        <v>0</v>
      </c>
      <c r="J88" s="50">
        <v>0</v>
      </c>
      <c r="K88" s="50">
        <v>0</v>
      </c>
      <c r="L88" s="50">
        <v>0</v>
      </c>
      <c r="M88" s="51">
        <v>0.47275200000000001</v>
      </c>
      <c r="N88" s="46">
        <v>0</v>
      </c>
      <c r="O88" s="46">
        <v>0</v>
      </c>
      <c r="P88" s="46">
        <v>0</v>
      </c>
      <c r="Q88" s="46">
        <v>0</v>
      </c>
      <c r="R88" s="50">
        <v>0</v>
      </c>
      <c r="S88" s="45">
        <f t="shared" si="9"/>
        <v>0</v>
      </c>
      <c r="T88" s="45">
        <v>0</v>
      </c>
      <c r="U88" s="45">
        <f t="shared" si="15"/>
        <v>-0.19355300000000003</v>
      </c>
      <c r="V88" s="120">
        <f t="shared" si="13"/>
        <v>-0.29048708924591593</v>
      </c>
      <c r="W88" s="119" t="s">
        <v>376</v>
      </c>
    </row>
    <row r="89" spans="1:23" s="24" customFormat="1" ht="63.75">
      <c r="A89" s="25" t="s">
        <v>69</v>
      </c>
      <c r="B89" s="27" t="s">
        <v>189</v>
      </c>
      <c r="C89" s="28" t="s">
        <v>190</v>
      </c>
      <c r="D89" s="49">
        <v>0.35</v>
      </c>
      <c r="E89" s="85">
        <v>0</v>
      </c>
      <c r="F89" s="49">
        <v>0.35</v>
      </c>
      <c r="G89" s="85">
        <v>0</v>
      </c>
      <c r="H89" s="85">
        <v>0</v>
      </c>
      <c r="I89" s="85">
        <v>0</v>
      </c>
      <c r="J89" s="50">
        <v>0</v>
      </c>
      <c r="K89" s="50">
        <v>0</v>
      </c>
      <c r="L89" s="50">
        <v>0</v>
      </c>
      <c r="M89" s="51">
        <v>0.30798599999999998</v>
      </c>
      <c r="N89" s="46">
        <v>0</v>
      </c>
      <c r="O89" s="46">
        <v>0</v>
      </c>
      <c r="P89" s="46">
        <v>0</v>
      </c>
      <c r="Q89" s="46">
        <v>0</v>
      </c>
      <c r="R89" s="50">
        <v>0</v>
      </c>
      <c r="S89" s="45">
        <f t="shared" si="9"/>
        <v>0</v>
      </c>
      <c r="T89" s="45">
        <v>0</v>
      </c>
      <c r="U89" s="45">
        <f t="shared" si="15"/>
        <v>-4.2013999999999996E-2</v>
      </c>
      <c r="V89" s="120">
        <f t="shared" si="13"/>
        <v>-0.12003999999999999</v>
      </c>
      <c r="W89" s="119" t="s">
        <v>376</v>
      </c>
    </row>
    <row r="90" spans="1:23" s="24" customFormat="1" ht="63.75">
      <c r="A90" s="25" t="s">
        <v>69</v>
      </c>
      <c r="B90" s="27" t="s">
        <v>191</v>
      </c>
      <c r="C90" s="28" t="s">
        <v>192</v>
      </c>
      <c r="D90" s="49">
        <v>1.2805169999999999</v>
      </c>
      <c r="E90" s="85">
        <v>0</v>
      </c>
      <c r="F90" s="49">
        <v>1.2805169999999999</v>
      </c>
      <c r="G90" s="85">
        <v>0</v>
      </c>
      <c r="H90" s="85">
        <v>0</v>
      </c>
      <c r="I90" s="85">
        <v>0</v>
      </c>
      <c r="J90" s="50">
        <v>0</v>
      </c>
      <c r="K90" s="50">
        <v>0</v>
      </c>
      <c r="L90" s="50">
        <v>0</v>
      </c>
      <c r="M90" s="51">
        <v>0.83097299999999996</v>
      </c>
      <c r="N90" s="46">
        <v>0</v>
      </c>
      <c r="O90" s="46">
        <v>0</v>
      </c>
      <c r="P90" s="46">
        <v>0</v>
      </c>
      <c r="Q90" s="46">
        <v>0</v>
      </c>
      <c r="R90" s="50">
        <v>0</v>
      </c>
      <c r="S90" s="45">
        <f t="shared" si="9"/>
        <v>0</v>
      </c>
      <c r="T90" s="45">
        <v>0</v>
      </c>
      <c r="U90" s="45">
        <f t="shared" si="15"/>
        <v>-0.44954399999999994</v>
      </c>
      <c r="V90" s="120">
        <f t="shared" si="13"/>
        <v>-0.3510644528733316</v>
      </c>
      <c r="W90" s="119" t="s">
        <v>376</v>
      </c>
    </row>
    <row r="91" spans="1:23" s="24" customFormat="1" ht="25.5">
      <c r="A91" s="25" t="s">
        <v>69</v>
      </c>
      <c r="B91" s="27" t="s">
        <v>193</v>
      </c>
      <c r="C91" s="28" t="s">
        <v>194</v>
      </c>
      <c r="D91" s="49">
        <v>0.6</v>
      </c>
      <c r="E91" s="85">
        <v>0</v>
      </c>
      <c r="F91" s="49">
        <v>0.6</v>
      </c>
      <c r="G91" s="85">
        <v>0</v>
      </c>
      <c r="H91" s="85">
        <v>0</v>
      </c>
      <c r="I91" s="49">
        <v>0.4</v>
      </c>
      <c r="J91" s="50">
        <v>0</v>
      </c>
      <c r="K91" s="50">
        <v>0</v>
      </c>
      <c r="L91" s="50">
        <v>0</v>
      </c>
      <c r="M91" s="51">
        <v>0.60962300000000003</v>
      </c>
      <c r="N91" s="46">
        <v>0</v>
      </c>
      <c r="O91" s="46">
        <v>0</v>
      </c>
      <c r="P91" s="52">
        <v>0.43</v>
      </c>
      <c r="Q91" s="46">
        <v>0</v>
      </c>
      <c r="R91" s="50">
        <v>0</v>
      </c>
      <c r="S91" s="45">
        <f t="shared" si="9"/>
        <v>0</v>
      </c>
      <c r="T91" s="45">
        <v>0</v>
      </c>
      <c r="U91" s="45">
        <f t="shared" si="15"/>
        <v>9.6230000000000482E-3</v>
      </c>
      <c r="V91" s="120">
        <f t="shared" si="13"/>
        <v>1.6038333333333415E-2</v>
      </c>
      <c r="W91" s="95" t="s">
        <v>362</v>
      </c>
    </row>
    <row r="92" spans="1:23" s="24" customFormat="1" ht="38.25">
      <c r="A92" s="25" t="s">
        <v>69</v>
      </c>
      <c r="B92" s="27" t="s">
        <v>195</v>
      </c>
      <c r="C92" s="28" t="s">
        <v>196</v>
      </c>
      <c r="D92" s="54">
        <v>1.456955</v>
      </c>
      <c r="E92" s="85">
        <v>0</v>
      </c>
      <c r="F92" s="54">
        <v>1.456955</v>
      </c>
      <c r="G92" s="85">
        <v>0</v>
      </c>
      <c r="H92" s="85">
        <v>0</v>
      </c>
      <c r="I92" s="54">
        <v>0.5</v>
      </c>
      <c r="J92" s="50">
        <v>0</v>
      </c>
      <c r="K92" s="50">
        <v>0</v>
      </c>
      <c r="L92" s="50">
        <v>0</v>
      </c>
      <c r="M92" s="51">
        <v>1.4681150000000001</v>
      </c>
      <c r="N92" s="46">
        <v>0</v>
      </c>
      <c r="O92" s="46">
        <v>0</v>
      </c>
      <c r="P92" s="53">
        <v>0.5</v>
      </c>
      <c r="Q92" s="46">
        <v>0</v>
      </c>
      <c r="R92" s="50">
        <v>0</v>
      </c>
      <c r="S92" s="45">
        <f t="shared" si="9"/>
        <v>0</v>
      </c>
      <c r="T92" s="45">
        <v>0</v>
      </c>
      <c r="U92" s="45">
        <f t="shared" si="15"/>
        <v>1.1160000000000059E-2</v>
      </c>
      <c r="V92" s="120">
        <f t="shared" si="13"/>
        <v>7.6598110442670222E-3</v>
      </c>
      <c r="W92" s="95" t="s">
        <v>362</v>
      </c>
    </row>
    <row r="93" spans="1:23" s="24" customFormat="1" ht="38.25">
      <c r="A93" s="25" t="s">
        <v>69</v>
      </c>
      <c r="B93" s="27" t="s">
        <v>197</v>
      </c>
      <c r="C93" s="28" t="s">
        <v>198</v>
      </c>
      <c r="D93" s="54">
        <v>1.1128180000000001</v>
      </c>
      <c r="E93" s="85">
        <v>0</v>
      </c>
      <c r="F93" s="54">
        <v>1.1128180000000001</v>
      </c>
      <c r="G93" s="85">
        <v>0</v>
      </c>
      <c r="H93" s="85">
        <v>0</v>
      </c>
      <c r="I93" s="54">
        <v>0.4</v>
      </c>
      <c r="J93" s="50">
        <v>0</v>
      </c>
      <c r="K93" s="50">
        <v>0</v>
      </c>
      <c r="L93" s="50">
        <v>0</v>
      </c>
      <c r="M93" s="51">
        <v>1.123046</v>
      </c>
      <c r="N93" s="46">
        <v>0</v>
      </c>
      <c r="O93" s="46">
        <v>0</v>
      </c>
      <c r="P93" s="53">
        <v>0.4</v>
      </c>
      <c r="Q93" s="46">
        <v>0</v>
      </c>
      <c r="R93" s="50">
        <v>0</v>
      </c>
      <c r="S93" s="45">
        <f t="shared" si="9"/>
        <v>0</v>
      </c>
      <c r="T93" s="45">
        <v>0</v>
      </c>
      <c r="U93" s="45">
        <f t="shared" si="15"/>
        <v>1.0227999999999904E-2</v>
      </c>
      <c r="V93" s="120">
        <f t="shared" si="13"/>
        <v>9.1910806618871223E-3</v>
      </c>
      <c r="W93" s="95" t="s">
        <v>362</v>
      </c>
    </row>
    <row r="94" spans="1:23" s="24" customFormat="1" ht="38.25">
      <c r="A94" s="25" t="s">
        <v>69</v>
      </c>
      <c r="B94" s="27" t="s">
        <v>199</v>
      </c>
      <c r="C94" s="28" t="s">
        <v>200</v>
      </c>
      <c r="D94" s="54">
        <v>1.411411</v>
      </c>
      <c r="E94" s="85">
        <v>0</v>
      </c>
      <c r="F94" s="54">
        <v>1.411411</v>
      </c>
      <c r="G94" s="85">
        <v>0</v>
      </c>
      <c r="H94" s="85">
        <v>0</v>
      </c>
      <c r="I94" s="54">
        <v>0.4</v>
      </c>
      <c r="J94" s="50">
        <v>0</v>
      </c>
      <c r="K94" s="50">
        <v>0</v>
      </c>
      <c r="L94" s="50">
        <v>0</v>
      </c>
      <c r="M94" s="51">
        <v>1.4254359999999999</v>
      </c>
      <c r="N94" s="46">
        <v>0</v>
      </c>
      <c r="O94" s="46">
        <v>0</v>
      </c>
      <c r="P94" s="53">
        <v>0.4</v>
      </c>
      <c r="Q94" s="46">
        <v>0</v>
      </c>
      <c r="R94" s="50">
        <v>0</v>
      </c>
      <c r="S94" s="45">
        <f t="shared" si="9"/>
        <v>0</v>
      </c>
      <c r="T94" s="45">
        <v>0</v>
      </c>
      <c r="U94" s="45">
        <f t="shared" si="15"/>
        <v>1.4024999999999954E-2</v>
      </c>
      <c r="V94" s="120">
        <f t="shared" si="13"/>
        <v>9.936864598617947E-3</v>
      </c>
      <c r="W94" s="95" t="s">
        <v>362</v>
      </c>
    </row>
    <row r="95" spans="1:23" s="24" customFormat="1" ht="38.25">
      <c r="A95" s="25" t="s">
        <v>69</v>
      </c>
      <c r="B95" s="27" t="s">
        <v>201</v>
      </c>
      <c r="C95" s="28" t="s">
        <v>202</v>
      </c>
      <c r="D95" s="54">
        <v>0.90567599999999993</v>
      </c>
      <c r="E95" s="85">
        <v>0</v>
      </c>
      <c r="F95" s="54">
        <v>0.90567599999999993</v>
      </c>
      <c r="G95" s="85">
        <v>0</v>
      </c>
      <c r="H95" s="85">
        <v>0</v>
      </c>
      <c r="I95" s="54">
        <v>0.17499999999999999</v>
      </c>
      <c r="J95" s="50">
        <v>0</v>
      </c>
      <c r="K95" s="50">
        <v>0</v>
      </c>
      <c r="L95" s="50">
        <v>0</v>
      </c>
      <c r="M95" s="51">
        <v>0.91305399999999992</v>
      </c>
      <c r="N95" s="46">
        <v>0</v>
      </c>
      <c r="O95" s="46">
        <v>0</v>
      </c>
      <c r="P95" s="53">
        <v>0.17499999999999999</v>
      </c>
      <c r="Q95" s="46">
        <v>0</v>
      </c>
      <c r="R95" s="50">
        <v>0</v>
      </c>
      <c r="S95" s="45">
        <f t="shared" si="9"/>
        <v>0</v>
      </c>
      <c r="T95" s="45">
        <v>0</v>
      </c>
      <c r="U95" s="45">
        <f t="shared" si="15"/>
        <v>7.3779999999999957E-3</v>
      </c>
      <c r="V95" s="120">
        <f t="shared" si="13"/>
        <v>8.1464011412469752E-3</v>
      </c>
      <c r="W95" s="95" t="s">
        <v>362</v>
      </c>
    </row>
    <row r="96" spans="1:23" s="24" customFormat="1" ht="38.25">
      <c r="A96" s="25" t="s">
        <v>69</v>
      </c>
      <c r="B96" s="27" t="s">
        <v>203</v>
      </c>
      <c r="C96" s="28" t="s">
        <v>204</v>
      </c>
      <c r="D96" s="54">
        <v>1.180734</v>
      </c>
      <c r="E96" s="85">
        <v>0</v>
      </c>
      <c r="F96" s="54">
        <v>1.180734</v>
      </c>
      <c r="G96" s="85">
        <v>0</v>
      </c>
      <c r="H96" s="85">
        <v>0</v>
      </c>
      <c r="I96" s="54">
        <v>0.18</v>
      </c>
      <c r="J96" s="50">
        <v>0</v>
      </c>
      <c r="K96" s="50">
        <v>0</v>
      </c>
      <c r="L96" s="50">
        <v>0</v>
      </c>
      <c r="M96" s="51">
        <v>1.1887589999999999</v>
      </c>
      <c r="N96" s="46">
        <v>0</v>
      </c>
      <c r="O96" s="46">
        <v>0</v>
      </c>
      <c r="P96" s="53">
        <v>0.18</v>
      </c>
      <c r="Q96" s="46">
        <v>0</v>
      </c>
      <c r="R96" s="50">
        <v>0</v>
      </c>
      <c r="S96" s="45">
        <f t="shared" si="9"/>
        <v>0</v>
      </c>
      <c r="T96" s="45">
        <v>0</v>
      </c>
      <c r="U96" s="45">
        <f t="shared" si="15"/>
        <v>8.0249999999999488E-3</v>
      </c>
      <c r="V96" s="120">
        <f t="shared" si="13"/>
        <v>6.7966197297612751E-3</v>
      </c>
      <c r="W96" s="95" t="s">
        <v>362</v>
      </c>
    </row>
    <row r="97" spans="1:23" s="24" customFormat="1" ht="38.25">
      <c r="A97" s="25" t="s">
        <v>69</v>
      </c>
      <c r="B97" s="27" t="s">
        <v>205</v>
      </c>
      <c r="C97" s="28" t="s">
        <v>206</v>
      </c>
      <c r="D97" s="54">
        <v>1.75</v>
      </c>
      <c r="E97" s="85">
        <v>0</v>
      </c>
      <c r="F97" s="54">
        <v>1.75</v>
      </c>
      <c r="G97" s="85">
        <v>0</v>
      </c>
      <c r="H97" s="85">
        <v>0</v>
      </c>
      <c r="I97" s="54">
        <v>0.65</v>
      </c>
      <c r="J97" s="50">
        <v>0</v>
      </c>
      <c r="K97" s="50">
        <v>0</v>
      </c>
      <c r="L97" s="50">
        <v>0</v>
      </c>
      <c r="M97" s="51">
        <v>1.935227</v>
      </c>
      <c r="N97" s="46">
        <v>0</v>
      </c>
      <c r="O97" s="46">
        <v>0</v>
      </c>
      <c r="P97" s="53">
        <v>0.65</v>
      </c>
      <c r="Q97" s="46">
        <v>0</v>
      </c>
      <c r="R97" s="50">
        <v>0</v>
      </c>
      <c r="S97" s="45">
        <f t="shared" si="9"/>
        <v>0</v>
      </c>
      <c r="T97" s="45">
        <v>0</v>
      </c>
      <c r="U97" s="45">
        <f t="shared" si="15"/>
        <v>0.18522700000000003</v>
      </c>
      <c r="V97" s="120">
        <f t="shared" si="13"/>
        <v>0.10584400000000002</v>
      </c>
      <c r="W97" s="119" t="s">
        <v>377</v>
      </c>
    </row>
    <row r="98" spans="1:23" s="24" customFormat="1" ht="102">
      <c r="A98" s="25" t="s">
        <v>69</v>
      </c>
      <c r="B98" s="27" t="s">
        <v>207</v>
      </c>
      <c r="C98" s="28" t="s">
        <v>208</v>
      </c>
      <c r="D98" s="54">
        <v>0.17665400000000001</v>
      </c>
      <c r="E98" s="85">
        <v>0</v>
      </c>
      <c r="F98" s="54">
        <v>0.17665400000000001</v>
      </c>
      <c r="G98" s="85">
        <v>0</v>
      </c>
      <c r="H98" s="85">
        <v>0</v>
      </c>
      <c r="I98" s="53">
        <v>0.18</v>
      </c>
      <c r="J98" s="50">
        <v>0</v>
      </c>
      <c r="K98" s="50">
        <v>0</v>
      </c>
      <c r="L98" s="50">
        <v>0</v>
      </c>
      <c r="M98" s="51">
        <v>0.46166999999999997</v>
      </c>
      <c r="N98" s="46">
        <v>0</v>
      </c>
      <c r="O98" s="46">
        <v>0</v>
      </c>
      <c r="P98" s="53">
        <v>0.34</v>
      </c>
      <c r="Q98" s="46">
        <v>0</v>
      </c>
      <c r="R98" s="50">
        <v>0</v>
      </c>
      <c r="S98" s="45">
        <f t="shared" si="9"/>
        <v>0</v>
      </c>
      <c r="T98" s="45">
        <v>0</v>
      </c>
      <c r="U98" s="45">
        <f t="shared" si="15"/>
        <v>0.28501599999999994</v>
      </c>
      <c r="V98" s="120">
        <f t="shared" si="13"/>
        <v>1.6134137919322513</v>
      </c>
      <c r="W98" s="119" t="s">
        <v>378</v>
      </c>
    </row>
    <row r="99" spans="1:23" s="24" customFormat="1" ht="55.5" customHeight="1">
      <c r="A99" s="25" t="s">
        <v>69</v>
      </c>
      <c r="B99" s="27" t="s">
        <v>209</v>
      </c>
      <c r="C99" s="28" t="s">
        <v>210</v>
      </c>
      <c r="D99" s="54">
        <v>0.44166699999999998</v>
      </c>
      <c r="E99" s="85">
        <v>0</v>
      </c>
      <c r="F99" s="54">
        <v>0.44166699999999998</v>
      </c>
      <c r="G99" s="85">
        <v>0</v>
      </c>
      <c r="H99" s="85">
        <v>0</v>
      </c>
      <c r="I99" s="54">
        <v>0.63</v>
      </c>
      <c r="J99" s="50">
        <v>0</v>
      </c>
      <c r="K99" s="50">
        <v>0</v>
      </c>
      <c r="L99" s="50">
        <v>0</v>
      </c>
      <c r="M99" s="51">
        <v>0.38104900000000003</v>
      </c>
      <c r="N99" s="46">
        <v>0</v>
      </c>
      <c r="O99" s="46">
        <v>0</v>
      </c>
      <c r="P99" s="53">
        <v>0.63</v>
      </c>
      <c r="Q99" s="46">
        <v>0</v>
      </c>
      <c r="R99" s="50">
        <v>0</v>
      </c>
      <c r="S99" s="45">
        <f t="shared" si="9"/>
        <v>0</v>
      </c>
      <c r="T99" s="45">
        <v>0</v>
      </c>
      <c r="U99" s="45">
        <f t="shared" si="15"/>
        <v>-6.061799999999995E-2</v>
      </c>
      <c r="V99" s="120">
        <f t="shared" si="13"/>
        <v>-0.13724819830324644</v>
      </c>
      <c r="W99" s="119" t="s">
        <v>375</v>
      </c>
    </row>
    <row r="100" spans="1:23" s="24" customFormat="1" ht="25.5">
      <c r="A100" s="25" t="s">
        <v>71</v>
      </c>
      <c r="B100" s="82" t="s">
        <v>72</v>
      </c>
      <c r="C100" s="26" t="s">
        <v>24</v>
      </c>
      <c r="D100" s="84" t="s">
        <v>362</v>
      </c>
      <c r="E100" s="84" t="s">
        <v>362</v>
      </c>
      <c r="F100" s="84" t="s">
        <v>362</v>
      </c>
      <c r="G100" s="84" t="s">
        <v>362</v>
      </c>
      <c r="H100" s="84" t="s">
        <v>362</v>
      </c>
      <c r="I100" s="84" t="s">
        <v>362</v>
      </c>
      <c r="J100" s="48" t="s">
        <v>362</v>
      </c>
      <c r="K100" s="48" t="s">
        <v>362</v>
      </c>
      <c r="L100" s="44">
        <v>0</v>
      </c>
      <c r="M100" s="48" t="s">
        <v>362</v>
      </c>
      <c r="N100" s="48" t="s">
        <v>362</v>
      </c>
      <c r="O100" s="48" t="s">
        <v>362</v>
      </c>
      <c r="P100" s="48" t="s">
        <v>362</v>
      </c>
      <c r="Q100" s="48" t="s">
        <v>362</v>
      </c>
      <c r="R100" s="48" t="s">
        <v>362</v>
      </c>
      <c r="S100" s="48" t="s">
        <v>362</v>
      </c>
      <c r="T100" s="48" t="s">
        <v>362</v>
      </c>
      <c r="U100" s="48" t="s">
        <v>362</v>
      </c>
      <c r="V100" s="121" t="s">
        <v>362</v>
      </c>
      <c r="W100" s="95" t="s">
        <v>362</v>
      </c>
    </row>
    <row r="101" spans="1:23" s="24" customFormat="1">
      <c r="A101" s="25" t="s">
        <v>73</v>
      </c>
      <c r="B101" s="82" t="s">
        <v>74</v>
      </c>
      <c r="C101" s="26" t="s">
        <v>24</v>
      </c>
      <c r="D101" s="84">
        <f>D102</f>
        <v>16.256999999999998</v>
      </c>
      <c r="E101" s="84">
        <f t="shared" ref="E101:U102" si="16">E102</f>
        <v>0</v>
      </c>
      <c r="F101" s="84">
        <f t="shared" si="16"/>
        <v>16.256999999999998</v>
      </c>
      <c r="G101" s="84">
        <f t="shared" si="16"/>
        <v>0</v>
      </c>
      <c r="H101" s="84">
        <f t="shared" si="16"/>
        <v>0</v>
      </c>
      <c r="I101" s="84">
        <f t="shared" si="16"/>
        <v>0</v>
      </c>
      <c r="J101" s="48">
        <f t="shared" si="16"/>
        <v>0</v>
      </c>
      <c r="K101" s="48">
        <f t="shared" si="16"/>
        <v>0</v>
      </c>
      <c r="L101" s="44">
        <v>0</v>
      </c>
      <c r="M101" s="48">
        <f>M102</f>
        <v>20.088322000000002</v>
      </c>
      <c r="N101" s="48">
        <f t="shared" si="16"/>
        <v>0</v>
      </c>
      <c r="O101" s="43">
        <v>0</v>
      </c>
      <c r="P101" s="48">
        <f t="shared" si="16"/>
        <v>0</v>
      </c>
      <c r="Q101" s="48">
        <f t="shared" si="16"/>
        <v>0</v>
      </c>
      <c r="R101" s="48">
        <f t="shared" si="16"/>
        <v>0</v>
      </c>
      <c r="S101" s="45">
        <f t="shared" si="9"/>
        <v>0</v>
      </c>
      <c r="T101" s="48">
        <f t="shared" si="16"/>
        <v>0</v>
      </c>
      <c r="U101" s="48">
        <f t="shared" si="16"/>
        <v>3.8313220000000037</v>
      </c>
      <c r="V101" s="120">
        <f>U101/F101</f>
        <v>0.23567214123146979</v>
      </c>
      <c r="W101" s="95" t="s">
        <v>362</v>
      </c>
    </row>
    <row r="102" spans="1:23" s="24" customFormat="1">
      <c r="A102" s="25" t="s">
        <v>75</v>
      </c>
      <c r="B102" s="82" t="s">
        <v>76</v>
      </c>
      <c r="C102" s="26" t="s">
        <v>24</v>
      </c>
      <c r="D102" s="84">
        <f>D103</f>
        <v>16.256999999999998</v>
      </c>
      <c r="E102" s="84">
        <f t="shared" si="16"/>
        <v>0</v>
      </c>
      <c r="F102" s="84">
        <f t="shared" si="16"/>
        <v>16.256999999999998</v>
      </c>
      <c r="G102" s="84">
        <f t="shared" si="16"/>
        <v>0</v>
      </c>
      <c r="H102" s="84">
        <f t="shared" si="16"/>
        <v>0</v>
      </c>
      <c r="I102" s="84">
        <f t="shared" si="16"/>
        <v>0</v>
      </c>
      <c r="J102" s="48">
        <f t="shared" si="16"/>
        <v>0</v>
      </c>
      <c r="K102" s="48">
        <f t="shared" si="16"/>
        <v>0</v>
      </c>
      <c r="L102" s="44">
        <v>0</v>
      </c>
      <c r="M102" s="48">
        <f>M103</f>
        <v>20.088322000000002</v>
      </c>
      <c r="N102" s="48">
        <f t="shared" si="16"/>
        <v>0</v>
      </c>
      <c r="O102" s="43">
        <v>0</v>
      </c>
      <c r="P102" s="48">
        <f t="shared" si="16"/>
        <v>0</v>
      </c>
      <c r="Q102" s="48">
        <f t="shared" si="16"/>
        <v>0</v>
      </c>
      <c r="R102" s="48">
        <f t="shared" si="16"/>
        <v>0</v>
      </c>
      <c r="S102" s="45">
        <f t="shared" si="9"/>
        <v>0</v>
      </c>
      <c r="T102" s="48">
        <f t="shared" si="16"/>
        <v>0</v>
      </c>
      <c r="U102" s="48">
        <f t="shared" si="16"/>
        <v>3.8313220000000037</v>
      </c>
      <c r="V102" s="120">
        <f>U102/F102</f>
        <v>0.23567214123146979</v>
      </c>
      <c r="W102" s="95" t="s">
        <v>362</v>
      </c>
    </row>
    <row r="103" spans="1:23" s="24" customFormat="1" ht="38.25">
      <c r="A103" s="25" t="s">
        <v>75</v>
      </c>
      <c r="B103" s="27" t="s">
        <v>211</v>
      </c>
      <c r="C103" s="26" t="s">
        <v>212</v>
      </c>
      <c r="D103" s="52">
        <v>16.256999999999998</v>
      </c>
      <c r="E103" s="76">
        <v>0</v>
      </c>
      <c r="F103" s="52">
        <v>16.256999999999998</v>
      </c>
      <c r="G103" s="75">
        <v>0</v>
      </c>
      <c r="H103" s="75">
        <v>0</v>
      </c>
      <c r="I103" s="75">
        <v>0</v>
      </c>
      <c r="J103" s="43">
        <v>0</v>
      </c>
      <c r="K103" s="43">
        <v>0</v>
      </c>
      <c r="L103" s="44">
        <v>0</v>
      </c>
      <c r="M103" s="48">
        <v>20.088322000000002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  <c r="S103" s="45">
        <f t="shared" si="9"/>
        <v>0</v>
      </c>
      <c r="T103" s="45">
        <v>0</v>
      </c>
      <c r="U103" s="45">
        <f>M103-F103</f>
        <v>3.8313220000000037</v>
      </c>
      <c r="V103" s="120">
        <f>U103/F103</f>
        <v>0.23567214123146979</v>
      </c>
      <c r="W103" s="119" t="s">
        <v>379</v>
      </c>
    </row>
    <row r="104" spans="1:23" s="24" customFormat="1">
      <c r="A104" s="25" t="s">
        <v>77</v>
      </c>
      <c r="B104" s="82" t="s">
        <v>78</v>
      </c>
      <c r="C104" s="26" t="s">
        <v>24</v>
      </c>
      <c r="D104" s="84" t="s">
        <v>362</v>
      </c>
      <c r="E104" s="84" t="s">
        <v>362</v>
      </c>
      <c r="F104" s="84" t="s">
        <v>362</v>
      </c>
      <c r="G104" s="84" t="s">
        <v>362</v>
      </c>
      <c r="H104" s="84" t="s">
        <v>362</v>
      </c>
      <c r="I104" s="84" t="s">
        <v>362</v>
      </c>
      <c r="J104" s="48" t="s">
        <v>362</v>
      </c>
      <c r="K104" s="48" t="s">
        <v>362</v>
      </c>
      <c r="L104" s="44">
        <v>0</v>
      </c>
      <c r="M104" s="48" t="s">
        <v>362</v>
      </c>
      <c r="N104" s="48" t="s">
        <v>362</v>
      </c>
      <c r="O104" s="48" t="s">
        <v>362</v>
      </c>
      <c r="P104" s="48" t="s">
        <v>362</v>
      </c>
      <c r="Q104" s="48" t="s">
        <v>362</v>
      </c>
      <c r="R104" s="48" t="s">
        <v>362</v>
      </c>
      <c r="S104" s="48" t="s">
        <v>362</v>
      </c>
      <c r="T104" s="48" t="s">
        <v>362</v>
      </c>
      <c r="U104" s="48" t="s">
        <v>362</v>
      </c>
      <c r="V104" s="121" t="s">
        <v>362</v>
      </c>
      <c r="W104" s="95" t="s">
        <v>362</v>
      </c>
    </row>
    <row r="105" spans="1:23" s="24" customFormat="1">
      <c r="A105" s="25" t="s">
        <v>79</v>
      </c>
      <c r="B105" s="82" t="s">
        <v>80</v>
      </c>
      <c r="C105" s="26" t="s">
        <v>24</v>
      </c>
      <c r="D105" s="84" t="s">
        <v>362</v>
      </c>
      <c r="E105" s="84" t="s">
        <v>362</v>
      </c>
      <c r="F105" s="84" t="s">
        <v>362</v>
      </c>
      <c r="G105" s="84" t="s">
        <v>362</v>
      </c>
      <c r="H105" s="84" t="s">
        <v>362</v>
      </c>
      <c r="I105" s="84" t="s">
        <v>362</v>
      </c>
      <c r="J105" s="48" t="s">
        <v>362</v>
      </c>
      <c r="K105" s="48" t="s">
        <v>362</v>
      </c>
      <c r="L105" s="44">
        <v>0</v>
      </c>
      <c r="M105" s="48" t="s">
        <v>362</v>
      </c>
      <c r="N105" s="48" t="s">
        <v>362</v>
      </c>
      <c r="O105" s="48" t="s">
        <v>362</v>
      </c>
      <c r="P105" s="48" t="s">
        <v>362</v>
      </c>
      <c r="Q105" s="48" t="s">
        <v>362</v>
      </c>
      <c r="R105" s="48" t="s">
        <v>362</v>
      </c>
      <c r="S105" s="48" t="s">
        <v>362</v>
      </c>
      <c r="T105" s="48" t="s">
        <v>362</v>
      </c>
      <c r="U105" s="48" t="s">
        <v>362</v>
      </c>
      <c r="V105" s="121" t="s">
        <v>362</v>
      </c>
      <c r="W105" s="95" t="s">
        <v>362</v>
      </c>
    </row>
    <row r="106" spans="1:23" s="24" customFormat="1">
      <c r="A106" s="25" t="s">
        <v>81</v>
      </c>
      <c r="B106" s="82" t="s">
        <v>82</v>
      </c>
      <c r="C106" s="26" t="s">
        <v>24</v>
      </c>
      <c r="D106" s="84" t="s">
        <v>362</v>
      </c>
      <c r="E106" s="84" t="s">
        <v>362</v>
      </c>
      <c r="F106" s="84" t="s">
        <v>362</v>
      </c>
      <c r="G106" s="84" t="s">
        <v>362</v>
      </c>
      <c r="H106" s="84" t="s">
        <v>362</v>
      </c>
      <c r="I106" s="84" t="s">
        <v>362</v>
      </c>
      <c r="J106" s="48" t="s">
        <v>362</v>
      </c>
      <c r="K106" s="48" t="s">
        <v>362</v>
      </c>
      <c r="L106" s="44">
        <v>0</v>
      </c>
      <c r="M106" s="48" t="s">
        <v>362</v>
      </c>
      <c r="N106" s="48" t="s">
        <v>362</v>
      </c>
      <c r="O106" s="48" t="s">
        <v>362</v>
      </c>
      <c r="P106" s="48" t="s">
        <v>362</v>
      </c>
      <c r="Q106" s="48" t="s">
        <v>362</v>
      </c>
      <c r="R106" s="48" t="s">
        <v>362</v>
      </c>
      <c r="S106" s="48" t="s">
        <v>362</v>
      </c>
      <c r="T106" s="48" t="s">
        <v>362</v>
      </c>
      <c r="U106" s="48" t="s">
        <v>362</v>
      </c>
      <c r="V106" s="121" t="s">
        <v>362</v>
      </c>
      <c r="W106" s="95" t="s">
        <v>362</v>
      </c>
    </row>
    <row r="107" spans="1:23" s="24" customFormat="1" ht="25.5">
      <c r="A107" s="25" t="s">
        <v>83</v>
      </c>
      <c r="B107" s="82" t="s">
        <v>84</v>
      </c>
      <c r="C107" s="26" t="s">
        <v>24</v>
      </c>
      <c r="D107" s="84" t="s">
        <v>362</v>
      </c>
      <c r="E107" s="84" t="s">
        <v>362</v>
      </c>
      <c r="F107" s="84" t="s">
        <v>362</v>
      </c>
      <c r="G107" s="84" t="s">
        <v>362</v>
      </c>
      <c r="H107" s="84" t="s">
        <v>362</v>
      </c>
      <c r="I107" s="84" t="s">
        <v>362</v>
      </c>
      <c r="J107" s="48" t="s">
        <v>362</v>
      </c>
      <c r="K107" s="48" t="s">
        <v>362</v>
      </c>
      <c r="L107" s="44">
        <v>0</v>
      </c>
      <c r="M107" s="48" t="s">
        <v>362</v>
      </c>
      <c r="N107" s="48" t="s">
        <v>362</v>
      </c>
      <c r="O107" s="48" t="s">
        <v>362</v>
      </c>
      <c r="P107" s="48" t="s">
        <v>362</v>
      </c>
      <c r="Q107" s="48" t="s">
        <v>362</v>
      </c>
      <c r="R107" s="48" t="s">
        <v>362</v>
      </c>
      <c r="S107" s="48" t="s">
        <v>362</v>
      </c>
      <c r="T107" s="48" t="s">
        <v>362</v>
      </c>
      <c r="U107" s="48" t="s">
        <v>362</v>
      </c>
      <c r="V107" s="121" t="s">
        <v>362</v>
      </c>
      <c r="W107" s="95" t="s">
        <v>362</v>
      </c>
    </row>
    <row r="108" spans="1:23" s="24" customFormat="1" ht="25.5">
      <c r="A108" s="28" t="s">
        <v>85</v>
      </c>
      <c r="B108" s="32" t="s">
        <v>86</v>
      </c>
      <c r="C108" s="26" t="s">
        <v>24</v>
      </c>
      <c r="D108" s="84" t="s">
        <v>362</v>
      </c>
      <c r="E108" s="84" t="s">
        <v>362</v>
      </c>
      <c r="F108" s="84" t="s">
        <v>362</v>
      </c>
      <c r="G108" s="84" t="s">
        <v>362</v>
      </c>
      <c r="H108" s="84" t="s">
        <v>362</v>
      </c>
      <c r="I108" s="84" t="s">
        <v>362</v>
      </c>
      <c r="J108" s="48" t="s">
        <v>362</v>
      </c>
      <c r="K108" s="48" t="s">
        <v>362</v>
      </c>
      <c r="L108" s="44">
        <v>0</v>
      </c>
      <c r="M108" s="48" t="s">
        <v>362</v>
      </c>
      <c r="N108" s="48" t="s">
        <v>362</v>
      </c>
      <c r="O108" s="48" t="s">
        <v>362</v>
      </c>
      <c r="P108" s="48" t="s">
        <v>362</v>
      </c>
      <c r="Q108" s="48" t="s">
        <v>362</v>
      </c>
      <c r="R108" s="48" t="s">
        <v>362</v>
      </c>
      <c r="S108" s="48" t="s">
        <v>362</v>
      </c>
      <c r="T108" s="48" t="s">
        <v>362</v>
      </c>
      <c r="U108" s="48" t="s">
        <v>362</v>
      </c>
      <c r="V108" s="121" t="s">
        <v>362</v>
      </c>
      <c r="W108" s="95" t="s">
        <v>362</v>
      </c>
    </row>
    <row r="109" spans="1:23" s="24" customFormat="1" ht="25.5">
      <c r="A109" s="28" t="s">
        <v>87</v>
      </c>
      <c r="B109" s="32" t="s">
        <v>88</v>
      </c>
      <c r="C109" s="26" t="s">
        <v>24</v>
      </c>
      <c r="D109" s="84" t="s">
        <v>362</v>
      </c>
      <c r="E109" s="84" t="s">
        <v>362</v>
      </c>
      <c r="F109" s="84" t="s">
        <v>362</v>
      </c>
      <c r="G109" s="84" t="s">
        <v>362</v>
      </c>
      <c r="H109" s="84" t="s">
        <v>362</v>
      </c>
      <c r="I109" s="84" t="s">
        <v>362</v>
      </c>
      <c r="J109" s="48" t="s">
        <v>362</v>
      </c>
      <c r="K109" s="48" t="s">
        <v>362</v>
      </c>
      <c r="L109" s="44">
        <v>0</v>
      </c>
      <c r="M109" s="48" t="s">
        <v>362</v>
      </c>
      <c r="N109" s="48" t="s">
        <v>362</v>
      </c>
      <c r="O109" s="48" t="s">
        <v>362</v>
      </c>
      <c r="P109" s="48" t="s">
        <v>362</v>
      </c>
      <c r="Q109" s="48" t="s">
        <v>362</v>
      </c>
      <c r="R109" s="48" t="s">
        <v>362</v>
      </c>
      <c r="S109" s="48" t="s">
        <v>362</v>
      </c>
      <c r="T109" s="48" t="s">
        <v>362</v>
      </c>
      <c r="U109" s="48" t="s">
        <v>362</v>
      </c>
      <c r="V109" s="121" t="s">
        <v>362</v>
      </c>
      <c r="W109" s="95" t="s">
        <v>362</v>
      </c>
    </row>
    <row r="110" spans="1:23" s="24" customFormat="1" ht="25.5">
      <c r="A110" s="28" t="s">
        <v>89</v>
      </c>
      <c r="B110" s="32" t="s">
        <v>90</v>
      </c>
      <c r="C110" s="26" t="s">
        <v>24</v>
      </c>
      <c r="D110" s="84" t="s">
        <v>362</v>
      </c>
      <c r="E110" s="84" t="s">
        <v>362</v>
      </c>
      <c r="F110" s="84" t="s">
        <v>362</v>
      </c>
      <c r="G110" s="84" t="s">
        <v>362</v>
      </c>
      <c r="H110" s="84" t="s">
        <v>362</v>
      </c>
      <c r="I110" s="84" t="s">
        <v>362</v>
      </c>
      <c r="J110" s="48" t="s">
        <v>362</v>
      </c>
      <c r="K110" s="48" t="s">
        <v>362</v>
      </c>
      <c r="L110" s="44">
        <v>0</v>
      </c>
      <c r="M110" s="48" t="s">
        <v>362</v>
      </c>
      <c r="N110" s="48" t="s">
        <v>362</v>
      </c>
      <c r="O110" s="48" t="s">
        <v>362</v>
      </c>
      <c r="P110" s="48" t="s">
        <v>362</v>
      </c>
      <c r="Q110" s="48" t="s">
        <v>362</v>
      </c>
      <c r="R110" s="48" t="s">
        <v>362</v>
      </c>
      <c r="S110" s="48" t="s">
        <v>362</v>
      </c>
      <c r="T110" s="48" t="s">
        <v>362</v>
      </c>
      <c r="U110" s="48" t="s">
        <v>362</v>
      </c>
      <c r="V110" s="121" t="s">
        <v>362</v>
      </c>
      <c r="W110" s="95" t="s">
        <v>362</v>
      </c>
    </row>
    <row r="111" spans="1:23" s="24" customFormat="1" ht="25.5">
      <c r="A111" s="28" t="s">
        <v>91</v>
      </c>
      <c r="B111" s="32" t="s">
        <v>92</v>
      </c>
      <c r="C111" s="26" t="s">
        <v>24</v>
      </c>
      <c r="D111" s="84" t="s">
        <v>362</v>
      </c>
      <c r="E111" s="84" t="s">
        <v>362</v>
      </c>
      <c r="F111" s="84" t="s">
        <v>362</v>
      </c>
      <c r="G111" s="84" t="s">
        <v>362</v>
      </c>
      <c r="H111" s="84" t="s">
        <v>362</v>
      </c>
      <c r="I111" s="84" t="s">
        <v>362</v>
      </c>
      <c r="J111" s="48" t="s">
        <v>362</v>
      </c>
      <c r="K111" s="48" t="s">
        <v>362</v>
      </c>
      <c r="L111" s="44">
        <v>0</v>
      </c>
      <c r="M111" s="48" t="s">
        <v>362</v>
      </c>
      <c r="N111" s="48" t="s">
        <v>362</v>
      </c>
      <c r="O111" s="48" t="s">
        <v>362</v>
      </c>
      <c r="P111" s="48" t="s">
        <v>362</v>
      </c>
      <c r="Q111" s="48" t="s">
        <v>362</v>
      </c>
      <c r="R111" s="48" t="s">
        <v>362</v>
      </c>
      <c r="S111" s="48" t="s">
        <v>362</v>
      </c>
      <c r="T111" s="48" t="s">
        <v>362</v>
      </c>
      <c r="U111" s="48" t="s">
        <v>362</v>
      </c>
      <c r="V111" s="121" t="s">
        <v>362</v>
      </c>
      <c r="W111" s="95" t="s">
        <v>362</v>
      </c>
    </row>
    <row r="112" spans="1:23" s="24" customFormat="1">
      <c r="A112" s="28" t="s">
        <v>93</v>
      </c>
      <c r="B112" s="32" t="s">
        <v>94</v>
      </c>
      <c r="C112" s="26" t="s">
        <v>24</v>
      </c>
      <c r="D112" s="84" t="s">
        <v>362</v>
      </c>
      <c r="E112" s="84" t="s">
        <v>362</v>
      </c>
      <c r="F112" s="84" t="s">
        <v>362</v>
      </c>
      <c r="G112" s="84" t="s">
        <v>362</v>
      </c>
      <c r="H112" s="84" t="s">
        <v>362</v>
      </c>
      <c r="I112" s="84" t="s">
        <v>362</v>
      </c>
      <c r="J112" s="48" t="s">
        <v>362</v>
      </c>
      <c r="K112" s="48" t="s">
        <v>362</v>
      </c>
      <c r="L112" s="44">
        <v>0</v>
      </c>
      <c r="M112" s="48" t="s">
        <v>362</v>
      </c>
      <c r="N112" s="48" t="s">
        <v>362</v>
      </c>
      <c r="O112" s="48" t="s">
        <v>362</v>
      </c>
      <c r="P112" s="48" t="s">
        <v>362</v>
      </c>
      <c r="Q112" s="48" t="s">
        <v>362</v>
      </c>
      <c r="R112" s="48" t="s">
        <v>362</v>
      </c>
      <c r="S112" s="48" t="s">
        <v>362</v>
      </c>
      <c r="T112" s="48" t="s">
        <v>362</v>
      </c>
      <c r="U112" s="48" t="s">
        <v>362</v>
      </c>
      <c r="V112" s="121" t="s">
        <v>362</v>
      </c>
      <c r="W112" s="95" t="s">
        <v>362</v>
      </c>
    </row>
    <row r="113" spans="1:23" s="24" customFormat="1" ht="25.5">
      <c r="A113" s="28" t="s">
        <v>95</v>
      </c>
      <c r="B113" s="32" t="s">
        <v>96</v>
      </c>
      <c r="C113" s="26" t="s">
        <v>24</v>
      </c>
      <c r="D113" s="84" t="s">
        <v>362</v>
      </c>
      <c r="E113" s="84" t="s">
        <v>362</v>
      </c>
      <c r="F113" s="84" t="s">
        <v>362</v>
      </c>
      <c r="G113" s="84" t="s">
        <v>362</v>
      </c>
      <c r="H113" s="84" t="s">
        <v>362</v>
      </c>
      <c r="I113" s="84" t="s">
        <v>362</v>
      </c>
      <c r="J113" s="48" t="s">
        <v>362</v>
      </c>
      <c r="K113" s="48" t="s">
        <v>362</v>
      </c>
      <c r="L113" s="44">
        <v>0</v>
      </c>
      <c r="M113" s="48" t="s">
        <v>362</v>
      </c>
      <c r="N113" s="48" t="s">
        <v>362</v>
      </c>
      <c r="O113" s="48" t="s">
        <v>362</v>
      </c>
      <c r="P113" s="48" t="s">
        <v>362</v>
      </c>
      <c r="Q113" s="48" t="s">
        <v>362</v>
      </c>
      <c r="R113" s="48" t="s">
        <v>362</v>
      </c>
      <c r="S113" s="48" t="s">
        <v>362</v>
      </c>
      <c r="T113" s="48" t="s">
        <v>362</v>
      </c>
      <c r="U113" s="48" t="s">
        <v>362</v>
      </c>
      <c r="V113" s="121" t="s">
        <v>362</v>
      </c>
      <c r="W113" s="95" t="s">
        <v>362</v>
      </c>
    </row>
    <row r="114" spans="1:23" s="24" customFormat="1" ht="25.5">
      <c r="A114" s="28" t="s">
        <v>97</v>
      </c>
      <c r="B114" s="32" t="s">
        <v>98</v>
      </c>
      <c r="C114" s="26" t="s">
        <v>24</v>
      </c>
      <c r="D114" s="84" t="s">
        <v>362</v>
      </c>
      <c r="E114" s="84" t="s">
        <v>362</v>
      </c>
      <c r="F114" s="84" t="s">
        <v>362</v>
      </c>
      <c r="G114" s="84" t="s">
        <v>362</v>
      </c>
      <c r="H114" s="84" t="s">
        <v>362</v>
      </c>
      <c r="I114" s="84" t="s">
        <v>362</v>
      </c>
      <c r="J114" s="48" t="s">
        <v>362</v>
      </c>
      <c r="K114" s="48" t="s">
        <v>362</v>
      </c>
      <c r="L114" s="44">
        <v>0</v>
      </c>
      <c r="M114" s="48" t="s">
        <v>362</v>
      </c>
      <c r="N114" s="48" t="s">
        <v>362</v>
      </c>
      <c r="O114" s="48" t="s">
        <v>362</v>
      </c>
      <c r="P114" s="48" t="s">
        <v>362</v>
      </c>
      <c r="Q114" s="48" t="s">
        <v>362</v>
      </c>
      <c r="R114" s="48" t="s">
        <v>362</v>
      </c>
      <c r="S114" s="48" t="s">
        <v>362</v>
      </c>
      <c r="T114" s="48" t="s">
        <v>362</v>
      </c>
      <c r="U114" s="48" t="s">
        <v>362</v>
      </c>
      <c r="V114" s="121" t="s">
        <v>362</v>
      </c>
      <c r="W114" s="95" t="s">
        <v>362</v>
      </c>
    </row>
    <row r="115" spans="1:23" s="24" customFormat="1" ht="25.5">
      <c r="A115" s="28" t="s">
        <v>99</v>
      </c>
      <c r="B115" s="32" t="s">
        <v>100</v>
      </c>
      <c r="C115" s="26" t="s">
        <v>24</v>
      </c>
      <c r="D115" s="84" t="s">
        <v>362</v>
      </c>
      <c r="E115" s="84" t="s">
        <v>362</v>
      </c>
      <c r="F115" s="84" t="s">
        <v>362</v>
      </c>
      <c r="G115" s="84" t="s">
        <v>362</v>
      </c>
      <c r="H115" s="84" t="s">
        <v>362</v>
      </c>
      <c r="I115" s="84" t="s">
        <v>362</v>
      </c>
      <c r="J115" s="48" t="s">
        <v>362</v>
      </c>
      <c r="K115" s="48" t="s">
        <v>362</v>
      </c>
      <c r="L115" s="44">
        <v>0</v>
      </c>
      <c r="M115" s="48" t="s">
        <v>362</v>
      </c>
      <c r="N115" s="48" t="s">
        <v>362</v>
      </c>
      <c r="O115" s="48" t="s">
        <v>362</v>
      </c>
      <c r="P115" s="48" t="s">
        <v>362</v>
      </c>
      <c r="Q115" s="48" t="s">
        <v>362</v>
      </c>
      <c r="R115" s="48" t="s">
        <v>362</v>
      </c>
      <c r="S115" s="48" t="s">
        <v>362</v>
      </c>
      <c r="T115" s="48" t="s">
        <v>362</v>
      </c>
      <c r="U115" s="48" t="s">
        <v>362</v>
      </c>
      <c r="V115" s="121" t="s">
        <v>362</v>
      </c>
      <c r="W115" s="95" t="s">
        <v>362</v>
      </c>
    </row>
    <row r="116" spans="1:23" s="24" customFormat="1" ht="25.5">
      <c r="A116" s="28" t="s">
        <v>101</v>
      </c>
      <c r="B116" s="32" t="s">
        <v>102</v>
      </c>
      <c r="C116" s="26" t="s">
        <v>24</v>
      </c>
      <c r="D116" s="84" t="s">
        <v>362</v>
      </c>
      <c r="E116" s="84" t="s">
        <v>362</v>
      </c>
      <c r="F116" s="84" t="s">
        <v>362</v>
      </c>
      <c r="G116" s="84" t="s">
        <v>362</v>
      </c>
      <c r="H116" s="84" t="s">
        <v>362</v>
      </c>
      <c r="I116" s="84" t="s">
        <v>362</v>
      </c>
      <c r="J116" s="48" t="s">
        <v>362</v>
      </c>
      <c r="K116" s="48" t="s">
        <v>362</v>
      </c>
      <c r="L116" s="44">
        <v>0</v>
      </c>
      <c r="M116" s="48" t="s">
        <v>362</v>
      </c>
      <c r="N116" s="48" t="s">
        <v>362</v>
      </c>
      <c r="O116" s="48" t="s">
        <v>362</v>
      </c>
      <c r="P116" s="48" t="s">
        <v>362</v>
      </c>
      <c r="Q116" s="48" t="s">
        <v>362</v>
      </c>
      <c r="R116" s="48" t="s">
        <v>362</v>
      </c>
      <c r="S116" s="48" t="s">
        <v>362</v>
      </c>
      <c r="T116" s="48" t="s">
        <v>362</v>
      </c>
      <c r="U116" s="48" t="s">
        <v>362</v>
      </c>
      <c r="V116" s="121" t="s">
        <v>362</v>
      </c>
      <c r="W116" s="95" t="s">
        <v>362</v>
      </c>
    </row>
    <row r="117" spans="1:23" s="24" customFormat="1">
      <c r="A117" s="28" t="s">
        <v>103</v>
      </c>
      <c r="B117" s="32" t="s">
        <v>104</v>
      </c>
      <c r="C117" s="26" t="s">
        <v>24</v>
      </c>
      <c r="D117" s="78">
        <f>SUM(D118:D187)</f>
        <v>160.59302540000002</v>
      </c>
      <c r="E117" s="78">
        <f t="shared" ref="E117:T117" si="17">SUM(E118:E187)</f>
        <v>0</v>
      </c>
      <c r="F117" s="78">
        <f t="shared" si="17"/>
        <v>160.59302540000002</v>
      </c>
      <c r="G117" s="78">
        <f t="shared" si="17"/>
        <v>4.42</v>
      </c>
      <c r="H117" s="78">
        <f t="shared" si="17"/>
        <v>0</v>
      </c>
      <c r="I117" s="78">
        <f t="shared" si="17"/>
        <v>33.738999999999997</v>
      </c>
      <c r="J117" s="46">
        <f t="shared" si="17"/>
        <v>0</v>
      </c>
      <c r="K117" s="46">
        <f t="shared" si="17"/>
        <v>0</v>
      </c>
      <c r="L117" s="44">
        <v>0</v>
      </c>
      <c r="M117" s="46">
        <f>SUM(M118:M187)</f>
        <v>158.08894200000009</v>
      </c>
      <c r="N117" s="46">
        <f t="shared" si="17"/>
        <v>4.5699999999999994</v>
      </c>
      <c r="O117" s="43">
        <v>0</v>
      </c>
      <c r="P117" s="46">
        <f t="shared" si="17"/>
        <v>38.273000000000003</v>
      </c>
      <c r="Q117" s="46">
        <f t="shared" si="17"/>
        <v>0</v>
      </c>
      <c r="R117" s="46">
        <f t="shared" si="17"/>
        <v>0</v>
      </c>
      <c r="S117" s="45">
        <f t="shared" ref="S117:S180" si="18">L117-E117</f>
        <v>0</v>
      </c>
      <c r="T117" s="46">
        <f t="shared" si="17"/>
        <v>0</v>
      </c>
      <c r="U117" s="45">
        <f>M117-F117</f>
        <v>-2.5040833999999279</v>
      </c>
      <c r="V117" s="120">
        <f t="shared" ref="V117:V181" si="19">U117/F117</f>
        <v>-1.5592728225667561E-2</v>
      </c>
      <c r="W117" s="95" t="s">
        <v>362</v>
      </c>
    </row>
    <row r="118" spans="1:23" s="24" customFormat="1">
      <c r="A118" s="28" t="s">
        <v>103</v>
      </c>
      <c r="B118" s="32" t="s">
        <v>213</v>
      </c>
      <c r="C118" s="28" t="s">
        <v>214</v>
      </c>
      <c r="D118" s="53">
        <v>73.739999999999995</v>
      </c>
      <c r="E118" s="85">
        <v>0</v>
      </c>
      <c r="F118" s="53">
        <v>73.739999999999995</v>
      </c>
      <c r="G118" s="78">
        <v>0</v>
      </c>
      <c r="H118" s="85">
        <v>0</v>
      </c>
      <c r="I118" s="78">
        <v>0</v>
      </c>
      <c r="J118" s="50">
        <v>0</v>
      </c>
      <c r="K118" s="50">
        <v>0</v>
      </c>
      <c r="L118" s="50">
        <v>0</v>
      </c>
      <c r="M118" s="51">
        <v>73.739999999999995</v>
      </c>
      <c r="N118" s="46">
        <v>0</v>
      </c>
      <c r="O118" s="46">
        <v>0</v>
      </c>
      <c r="P118" s="46">
        <v>0</v>
      </c>
      <c r="Q118" s="46">
        <v>0</v>
      </c>
      <c r="R118" s="46">
        <v>0</v>
      </c>
      <c r="S118" s="45">
        <f t="shared" si="18"/>
        <v>0</v>
      </c>
      <c r="T118" s="45">
        <v>0</v>
      </c>
      <c r="U118" s="45">
        <f>M118-F118</f>
        <v>0</v>
      </c>
      <c r="V118" s="120">
        <f t="shared" si="19"/>
        <v>0</v>
      </c>
      <c r="W118" s="95" t="s">
        <v>362</v>
      </c>
    </row>
    <row r="119" spans="1:23" s="24" customFormat="1" ht="25.5">
      <c r="A119" s="28" t="s">
        <v>103</v>
      </c>
      <c r="B119" s="27" t="s">
        <v>215</v>
      </c>
      <c r="C119" s="28" t="s">
        <v>216</v>
      </c>
      <c r="D119" s="54">
        <v>1.251128</v>
      </c>
      <c r="E119" s="85">
        <v>0</v>
      </c>
      <c r="F119" s="54">
        <v>1.251128</v>
      </c>
      <c r="G119" s="85">
        <v>0</v>
      </c>
      <c r="H119" s="85">
        <v>0</v>
      </c>
      <c r="I119" s="78">
        <v>0.7</v>
      </c>
      <c r="J119" s="50">
        <v>0</v>
      </c>
      <c r="K119" s="50">
        <v>0</v>
      </c>
      <c r="L119" s="50">
        <v>0</v>
      </c>
      <c r="M119" s="51">
        <v>1.251128</v>
      </c>
      <c r="N119" s="46">
        <v>0</v>
      </c>
      <c r="O119" s="46">
        <v>0</v>
      </c>
      <c r="P119" s="53">
        <v>0.7</v>
      </c>
      <c r="Q119" s="46">
        <v>0</v>
      </c>
      <c r="R119" s="46">
        <v>0</v>
      </c>
      <c r="S119" s="45">
        <f t="shared" si="18"/>
        <v>0</v>
      </c>
      <c r="T119" s="45">
        <v>0</v>
      </c>
      <c r="U119" s="45">
        <f t="shared" ref="U119:U181" si="20">M119-F119</f>
        <v>0</v>
      </c>
      <c r="V119" s="120">
        <f t="shared" si="19"/>
        <v>0</v>
      </c>
      <c r="W119" s="95" t="s">
        <v>362</v>
      </c>
    </row>
    <row r="120" spans="1:23" s="24" customFormat="1" ht="25.5">
      <c r="A120" s="28" t="s">
        <v>103</v>
      </c>
      <c r="B120" s="27" t="s">
        <v>217</v>
      </c>
      <c r="C120" s="28" t="s">
        <v>218</v>
      </c>
      <c r="D120" s="54">
        <v>3.9746960000000002</v>
      </c>
      <c r="E120" s="85">
        <v>0</v>
      </c>
      <c r="F120" s="54">
        <v>3.9746960000000002</v>
      </c>
      <c r="G120" s="85">
        <v>0</v>
      </c>
      <c r="H120" s="85">
        <v>0</v>
      </c>
      <c r="I120" s="78">
        <v>1.8</v>
      </c>
      <c r="J120" s="50">
        <v>0</v>
      </c>
      <c r="K120" s="50">
        <v>0</v>
      </c>
      <c r="L120" s="50">
        <v>0</v>
      </c>
      <c r="M120" s="51">
        <v>3.9460649999999999</v>
      </c>
      <c r="N120" s="46">
        <v>0</v>
      </c>
      <c r="O120" s="46">
        <v>0</v>
      </c>
      <c r="P120" s="53">
        <v>1.8</v>
      </c>
      <c r="Q120" s="46">
        <v>0</v>
      </c>
      <c r="R120" s="46">
        <v>0</v>
      </c>
      <c r="S120" s="45">
        <f t="shared" si="18"/>
        <v>0</v>
      </c>
      <c r="T120" s="45">
        <v>0</v>
      </c>
      <c r="U120" s="45">
        <f t="shared" si="20"/>
        <v>-2.8631000000000295E-2</v>
      </c>
      <c r="V120" s="120">
        <f t="shared" si="19"/>
        <v>-7.2033181908755517E-3</v>
      </c>
      <c r="W120" s="95" t="s">
        <v>362</v>
      </c>
    </row>
    <row r="121" spans="1:23" s="24" customFormat="1" ht="76.5">
      <c r="A121" s="28" t="s">
        <v>103</v>
      </c>
      <c r="B121" s="27" t="s">
        <v>219</v>
      </c>
      <c r="C121" s="28" t="s">
        <v>220</v>
      </c>
      <c r="D121" s="54">
        <v>1.3843270000000001</v>
      </c>
      <c r="E121" s="85">
        <v>0</v>
      </c>
      <c r="F121" s="54">
        <v>1.3843270000000001</v>
      </c>
      <c r="G121" s="85">
        <v>0</v>
      </c>
      <c r="H121" s="85">
        <v>0</v>
      </c>
      <c r="I121" s="78">
        <v>0.62</v>
      </c>
      <c r="J121" s="50">
        <v>0</v>
      </c>
      <c r="K121" s="50">
        <v>0</v>
      </c>
      <c r="L121" s="50">
        <v>0</v>
      </c>
      <c r="M121" s="51">
        <v>0.94018299999999999</v>
      </c>
      <c r="N121" s="46">
        <v>0</v>
      </c>
      <c r="O121" s="46">
        <v>0</v>
      </c>
      <c r="P121" s="53">
        <v>0.62</v>
      </c>
      <c r="Q121" s="46">
        <v>0</v>
      </c>
      <c r="R121" s="46">
        <v>0</v>
      </c>
      <c r="S121" s="45">
        <f t="shared" si="18"/>
        <v>0</v>
      </c>
      <c r="T121" s="45">
        <v>0</v>
      </c>
      <c r="U121" s="45">
        <f t="shared" si="20"/>
        <v>-0.44414400000000009</v>
      </c>
      <c r="V121" s="120">
        <f t="shared" si="19"/>
        <v>-0.32083748998610884</v>
      </c>
      <c r="W121" s="119" t="s">
        <v>374</v>
      </c>
    </row>
    <row r="122" spans="1:23" s="24" customFormat="1" ht="25.5">
      <c r="A122" s="28" t="s">
        <v>103</v>
      </c>
      <c r="B122" s="27" t="s">
        <v>221</v>
      </c>
      <c r="C122" s="28" t="s">
        <v>222</v>
      </c>
      <c r="D122" s="54">
        <v>2.290797</v>
      </c>
      <c r="E122" s="85">
        <v>0</v>
      </c>
      <c r="F122" s="54">
        <v>2.290797</v>
      </c>
      <c r="G122" s="85">
        <v>0</v>
      </c>
      <c r="H122" s="85">
        <v>0</v>
      </c>
      <c r="I122" s="78">
        <v>1.33</v>
      </c>
      <c r="J122" s="50">
        <v>0</v>
      </c>
      <c r="K122" s="50">
        <v>0</v>
      </c>
      <c r="L122" s="50">
        <v>0</v>
      </c>
      <c r="M122" s="51">
        <v>2.4044810000000001</v>
      </c>
      <c r="N122" s="46">
        <v>0</v>
      </c>
      <c r="O122" s="46">
        <v>0</v>
      </c>
      <c r="P122" s="53">
        <v>1.33</v>
      </c>
      <c r="Q122" s="46">
        <v>0</v>
      </c>
      <c r="R122" s="46">
        <v>0</v>
      </c>
      <c r="S122" s="45">
        <f t="shared" si="18"/>
        <v>0</v>
      </c>
      <c r="T122" s="45">
        <v>0</v>
      </c>
      <c r="U122" s="45">
        <f t="shared" si="20"/>
        <v>0.11368400000000012</v>
      </c>
      <c r="V122" s="120">
        <f t="shared" si="19"/>
        <v>4.9626396402649438E-2</v>
      </c>
      <c r="W122" s="95" t="s">
        <v>362</v>
      </c>
    </row>
    <row r="123" spans="1:23" s="24" customFormat="1" ht="25.5">
      <c r="A123" s="28" t="s">
        <v>103</v>
      </c>
      <c r="B123" s="27" t="s">
        <v>223</v>
      </c>
      <c r="C123" s="28" t="s">
        <v>224</v>
      </c>
      <c r="D123" s="54">
        <v>0.664744</v>
      </c>
      <c r="E123" s="85">
        <v>0</v>
      </c>
      <c r="F123" s="54">
        <v>0.664744</v>
      </c>
      <c r="G123" s="85">
        <v>0</v>
      </c>
      <c r="H123" s="85">
        <v>0</v>
      </c>
      <c r="I123" s="78">
        <v>0.45</v>
      </c>
      <c r="J123" s="50">
        <v>0</v>
      </c>
      <c r="K123" s="50">
        <v>0</v>
      </c>
      <c r="L123" s="50">
        <v>0</v>
      </c>
      <c r="M123" s="51">
        <v>0.72450800000000004</v>
      </c>
      <c r="N123" s="46">
        <v>0</v>
      </c>
      <c r="O123" s="46">
        <v>0</v>
      </c>
      <c r="P123" s="53">
        <v>0.45</v>
      </c>
      <c r="Q123" s="46">
        <v>0</v>
      </c>
      <c r="R123" s="46">
        <v>0</v>
      </c>
      <c r="S123" s="45">
        <f t="shared" si="18"/>
        <v>0</v>
      </c>
      <c r="T123" s="45">
        <v>0</v>
      </c>
      <c r="U123" s="45">
        <f t="shared" si="20"/>
        <v>5.9764000000000039E-2</v>
      </c>
      <c r="V123" s="120">
        <f t="shared" si="19"/>
        <v>8.9905286847267576E-2</v>
      </c>
      <c r="W123" s="95" t="s">
        <v>362</v>
      </c>
    </row>
    <row r="124" spans="1:23" s="24" customFormat="1" ht="89.25">
      <c r="A124" s="28" t="s">
        <v>103</v>
      </c>
      <c r="B124" s="27" t="s">
        <v>225</v>
      </c>
      <c r="C124" s="28" t="s">
        <v>226</v>
      </c>
      <c r="D124" s="54">
        <v>1.3557399999999999</v>
      </c>
      <c r="E124" s="85">
        <v>0</v>
      </c>
      <c r="F124" s="54">
        <v>1.3557399999999999</v>
      </c>
      <c r="G124" s="85">
        <v>0</v>
      </c>
      <c r="H124" s="85">
        <v>0</v>
      </c>
      <c r="I124" s="78">
        <v>0.85</v>
      </c>
      <c r="J124" s="50">
        <v>0</v>
      </c>
      <c r="K124" s="50">
        <v>0</v>
      </c>
      <c r="L124" s="50">
        <v>0</v>
      </c>
      <c r="M124" s="51">
        <v>1.6499029999999999</v>
      </c>
      <c r="N124" s="46">
        <v>0</v>
      </c>
      <c r="O124" s="46">
        <v>0</v>
      </c>
      <c r="P124" s="53">
        <v>0.85</v>
      </c>
      <c r="Q124" s="46">
        <v>0</v>
      </c>
      <c r="R124" s="46">
        <v>0</v>
      </c>
      <c r="S124" s="45">
        <f t="shared" si="18"/>
        <v>0</v>
      </c>
      <c r="T124" s="45">
        <v>0</v>
      </c>
      <c r="U124" s="45">
        <f t="shared" si="20"/>
        <v>0.29416299999999995</v>
      </c>
      <c r="V124" s="120">
        <f t="shared" si="19"/>
        <v>0.21697596884358356</v>
      </c>
      <c r="W124" s="119" t="s">
        <v>380</v>
      </c>
    </row>
    <row r="125" spans="1:23" s="24" customFormat="1" ht="51">
      <c r="A125" s="28" t="s">
        <v>103</v>
      </c>
      <c r="B125" s="27" t="s">
        <v>227</v>
      </c>
      <c r="C125" s="28" t="s">
        <v>228</v>
      </c>
      <c r="D125" s="54">
        <v>0.60197999999999996</v>
      </c>
      <c r="E125" s="85">
        <v>0</v>
      </c>
      <c r="F125" s="54">
        <v>0.60197999999999996</v>
      </c>
      <c r="G125" s="78">
        <v>0.25</v>
      </c>
      <c r="H125" s="85">
        <v>0</v>
      </c>
      <c r="I125" s="85">
        <v>0</v>
      </c>
      <c r="J125" s="50">
        <v>0</v>
      </c>
      <c r="K125" s="50">
        <v>0</v>
      </c>
      <c r="L125" s="50">
        <v>0</v>
      </c>
      <c r="M125" s="51">
        <v>0.51105900000000004</v>
      </c>
      <c r="N125" s="53">
        <v>0.25</v>
      </c>
      <c r="O125" s="46">
        <v>0</v>
      </c>
      <c r="P125" s="46">
        <v>0</v>
      </c>
      <c r="Q125" s="46">
        <v>0</v>
      </c>
      <c r="R125" s="46">
        <v>0</v>
      </c>
      <c r="S125" s="45">
        <f t="shared" si="18"/>
        <v>0</v>
      </c>
      <c r="T125" s="45">
        <v>0</v>
      </c>
      <c r="U125" s="45">
        <f t="shared" si="20"/>
        <v>-9.0920999999999919E-2</v>
      </c>
      <c r="V125" s="120">
        <f t="shared" si="19"/>
        <v>-0.15103657928834832</v>
      </c>
      <c r="W125" s="119" t="s">
        <v>381</v>
      </c>
    </row>
    <row r="126" spans="1:23" s="24" customFormat="1" ht="51">
      <c r="A126" s="28" t="s">
        <v>103</v>
      </c>
      <c r="B126" s="27" t="s">
        <v>229</v>
      </c>
      <c r="C126" s="28" t="s">
        <v>230</v>
      </c>
      <c r="D126" s="54">
        <v>0.60197999999999996</v>
      </c>
      <c r="E126" s="85">
        <v>0</v>
      </c>
      <c r="F126" s="54">
        <v>0.60197999999999996</v>
      </c>
      <c r="G126" s="78">
        <v>0.25</v>
      </c>
      <c r="H126" s="85">
        <v>0</v>
      </c>
      <c r="I126" s="85">
        <v>0</v>
      </c>
      <c r="J126" s="50">
        <v>0</v>
      </c>
      <c r="K126" s="50">
        <v>0</v>
      </c>
      <c r="L126" s="50">
        <v>0</v>
      </c>
      <c r="M126" s="51">
        <v>0.51399799999999995</v>
      </c>
      <c r="N126" s="53">
        <v>0.25</v>
      </c>
      <c r="O126" s="46">
        <v>0</v>
      </c>
      <c r="P126" s="46">
        <v>0</v>
      </c>
      <c r="Q126" s="46">
        <v>0</v>
      </c>
      <c r="R126" s="46">
        <v>0</v>
      </c>
      <c r="S126" s="45">
        <f t="shared" si="18"/>
        <v>0</v>
      </c>
      <c r="T126" s="45">
        <v>0</v>
      </c>
      <c r="U126" s="45">
        <f t="shared" si="20"/>
        <v>-8.7982000000000005E-2</v>
      </c>
      <c r="V126" s="120">
        <f t="shared" si="19"/>
        <v>-0.14615435728761755</v>
      </c>
      <c r="W126" s="119" t="s">
        <v>381</v>
      </c>
    </row>
    <row r="127" spans="1:23" s="24" customFormat="1" ht="127.5">
      <c r="A127" s="28" t="s">
        <v>103</v>
      </c>
      <c r="B127" s="27" t="s">
        <v>231</v>
      </c>
      <c r="C127" s="28" t="s">
        <v>232</v>
      </c>
      <c r="D127" s="54">
        <v>1.0832299999999999</v>
      </c>
      <c r="E127" s="85">
        <v>0</v>
      </c>
      <c r="F127" s="54">
        <v>1.0832299999999999</v>
      </c>
      <c r="G127" s="85">
        <v>0</v>
      </c>
      <c r="H127" s="85">
        <v>0</v>
      </c>
      <c r="I127" s="78">
        <v>0.45</v>
      </c>
      <c r="J127" s="50">
        <v>0</v>
      </c>
      <c r="K127" s="50">
        <v>0</v>
      </c>
      <c r="L127" s="50">
        <v>0</v>
      </c>
      <c r="M127" s="51">
        <v>0.93128199999999994</v>
      </c>
      <c r="N127" s="46">
        <v>0</v>
      </c>
      <c r="O127" s="46">
        <v>0</v>
      </c>
      <c r="P127" s="53">
        <v>0.49</v>
      </c>
      <c r="Q127" s="46">
        <v>0</v>
      </c>
      <c r="R127" s="46">
        <v>0</v>
      </c>
      <c r="S127" s="45">
        <f t="shared" si="18"/>
        <v>0</v>
      </c>
      <c r="T127" s="45">
        <v>0</v>
      </c>
      <c r="U127" s="45">
        <f t="shared" si="20"/>
        <v>-0.15194799999999997</v>
      </c>
      <c r="V127" s="120">
        <f t="shared" si="19"/>
        <v>-0.14027307220073298</v>
      </c>
      <c r="W127" s="119" t="s">
        <v>382</v>
      </c>
    </row>
    <row r="128" spans="1:23" s="24" customFormat="1" ht="76.5">
      <c r="A128" s="28" t="s">
        <v>103</v>
      </c>
      <c r="B128" s="27" t="s">
        <v>233</v>
      </c>
      <c r="C128" s="28" t="s">
        <v>234</v>
      </c>
      <c r="D128" s="54">
        <v>1.0447500000000001</v>
      </c>
      <c r="E128" s="85">
        <v>0</v>
      </c>
      <c r="F128" s="54">
        <v>1.0447500000000001</v>
      </c>
      <c r="G128" s="85">
        <v>0</v>
      </c>
      <c r="H128" s="85">
        <v>0</v>
      </c>
      <c r="I128" s="78">
        <v>0.37</v>
      </c>
      <c r="J128" s="50">
        <v>0</v>
      </c>
      <c r="K128" s="50">
        <v>0</v>
      </c>
      <c r="L128" s="50">
        <v>0</v>
      </c>
      <c r="M128" s="51">
        <v>0.88326800000000005</v>
      </c>
      <c r="N128" s="46">
        <v>0</v>
      </c>
      <c r="O128" s="46">
        <v>0</v>
      </c>
      <c r="P128" s="53">
        <v>0.39</v>
      </c>
      <c r="Q128" s="46">
        <v>0</v>
      </c>
      <c r="R128" s="46">
        <v>0</v>
      </c>
      <c r="S128" s="45">
        <f t="shared" si="18"/>
        <v>0</v>
      </c>
      <c r="T128" s="45">
        <v>0</v>
      </c>
      <c r="U128" s="45">
        <f t="shared" si="20"/>
        <v>-0.16148200000000001</v>
      </c>
      <c r="V128" s="120">
        <f t="shared" si="19"/>
        <v>-0.15456520698731754</v>
      </c>
      <c r="W128" s="119" t="s">
        <v>383</v>
      </c>
    </row>
    <row r="129" spans="1:23" s="24" customFormat="1" ht="25.5">
      <c r="A129" s="28" t="s">
        <v>103</v>
      </c>
      <c r="B129" s="27" t="s">
        <v>235</v>
      </c>
      <c r="C129" s="28" t="s">
        <v>236</v>
      </c>
      <c r="D129" s="54">
        <v>0.57701999999999998</v>
      </c>
      <c r="E129" s="85">
        <v>0</v>
      </c>
      <c r="F129" s="54">
        <v>0.57701999999999998</v>
      </c>
      <c r="G129" s="85">
        <v>0</v>
      </c>
      <c r="H129" s="85">
        <v>0</v>
      </c>
      <c r="I129" s="78">
        <v>0.26</v>
      </c>
      <c r="J129" s="50">
        <v>0</v>
      </c>
      <c r="K129" s="50">
        <v>0</v>
      </c>
      <c r="L129" s="50">
        <v>0</v>
      </c>
      <c r="M129" s="51">
        <v>0.57639600000000002</v>
      </c>
      <c r="N129" s="46">
        <v>0</v>
      </c>
      <c r="O129" s="46">
        <v>0</v>
      </c>
      <c r="P129" s="53">
        <v>0.28000000000000003</v>
      </c>
      <c r="Q129" s="46">
        <v>0</v>
      </c>
      <c r="R129" s="46">
        <v>0</v>
      </c>
      <c r="S129" s="45">
        <f t="shared" si="18"/>
        <v>0</v>
      </c>
      <c r="T129" s="45">
        <v>0</v>
      </c>
      <c r="U129" s="45">
        <f t="shared" si="20"/>
        <v>-6.2399999999995792E-4</v>
      </c>
      <c r="V129" s="120">
        <f t="shared" si="19"/>
        <v>-1.0814183217218779E-3</v>
      </c>
      <c r="W129" s="95" t="s">
        <v>362</v>
      </c>
    </row>
    <row r="130" spans="1:23" s="24" customFormat="1" ht="25.5">
      <c r="A130" s="28" t="s">
        <v>103</v>
      </c>
      <c r="B130" s="27" t="s">
        <v>237</v>
      </c>
      <c r="C130" s="28" t="s">
        <v>238</v>
      </c>
      <c r="D130" s="54">
        <v>0.60197999999999996</v>
      </c>
      <c r="E130" s="85">
        <v>0</v>
      </c>
      <c r="F130" s="54">
        <v>0.60197999999999996</v>
      </c>
      <c r="G130" s="78">
        <v>0.25</v>
      </c>
      <c r="H130" s="85">
        <v>0</v>
      </c>
      <c r="I130" s="85">
        <v>0</v>
      </c>
      <c r="J130" s="50">
        <v>0</v>
      </c>
      <c r="K130" s="50">
        <v>0</v>
      </c>
      <c r="L130" s="50">
        <v>0</v>
      </c>
      <c r="M130" s="51">
        <v>0.64299399999999995</v>
      </c>
      <c r="N130" s="53">
        <v>0.25</v>
      </c>
      <c r="O130" s="46">
        <v>0</v>
      </c>
      <c r="P130" s="46">
        <v>0</v>
      </c>
      <c r="Q130" s="46">
        <v>0</v>
      </c>
      <c r="R130" s="46">
        <v>0</v>
      </c>
      <c r="S130" s="45">
        <f t="shared" si="18"/>
        <v>0</v>
      </c>
      <c r="T130" s="45">
        <v>0</v>
      </c>
      <c r="U130" s="45">
        <f t="shared" si="20"/>
        <v>4.1013999999999995E-2</v>
      </c>
      <c r="V130" s="120">
        <f t="shared" si="19"/>
        <v>6.8131831622313024E-2</v>
      </c>
      <c r="W130" s="95" t="s">
        <v>362</v>
      </c>
    </row>
    <row r="131" spans="1:23" s="24" customFormat="1" ht="38.25">
      <c r="A131" s="28" t="s">
        <v>103</v>
      </c>
      <c r="B131" s="27" t="s">
        <v>239</v>
      </c>
      <c r="C131" s="28" t="s">
        <v>240</v>
      </c>
      <c r="D131" s="54">
        <v>1.0197400000000001</v>
      </c>
      <c r="E131" s="85">
        <v>0</v>
      </c>
      <c r="F131" s="54">
        <v>1.0197400000000001</v>
      </c>
      <c r="G131" s="85">
        <v>0</v>
      </c>
      <c r="H131" s="85">
        <v>0</v>
      </c>
      <c r="I131" s="78">
        <v>0.53</v>
      </c>
      <c r="J131" s="50">
        <v>0</v>
      </c>
      <c r="K131" s="50">
        <v>0</v>
      </c>
      <c r="L131" s="50">
        <v>0</v>
      </c>
      <c r="M131" s="51">
        <v>1.130253</v>
      </c>
      <c r="N131" s="46">
        <v>0</v>
      </c>
      <c r="O131" s="46">
        <v>0</v>
      </c>
      <c r="P131" s="53">
        <v>0.55000000000000004</v>
      </c>
      <c r="Q131" s="46">
        <v>0</v>
      </c>
      <c r="R131" s="46">
        <v>0</v>
      </c>
      <c r="S131" s="45">
        <f t="shared" si="18"/>
        <v>0</v>
      </c>
      <c r="T131" s="45">
        <v>0</v>
      </c>
      <c r="U131" s="45">
        <f t="shared" si="20"/>
        <v>0.11051299999999986</v>
      </c>
      <c r="V131" s="120">
        <f t="shared" si="19"/>
        <v>0.10837370310079025</v>
      </c>
      <c r="W131" s="119" t="s">
        <v>384</v>
      </c>
    </row>
    <row r="132" spans="1:23" s="24" customFormat="1" ht="76.5">
      <c r="A132" s="28" t="s">
        <v>103</v>
      </c>
      <c r="B132" s="27" t="s">
        <v>241</v>
      </c>
      <c r="C132" s="28" t="s">
        <v>242</v>
      </c>
      <c r="D132" s="54">
        <v>0.80423999999999995</v>
      </c>
      <c r="E132" s="85">
        <v>0</v>
      </c>
      <c r="F132" s="54">
        <v>0.80423999999999995</v>
      </c>
      <c r="G132" s="85">
        <v>0</v>
      </c>
      <c r="H132" s="85">
        <v>0</v>
      </c>
      <c r="I132" s="78">
        <v>0.32</v>
      </c>
      <c r="J132" s="50">
        <v>0</v>
      </c>
      <c r="K132" s="50">
        <v>0</v>
      </c>
      <c r="L132" s="50">
        <v>0</v>
      </c>
      <c r="M132" s="51">
        <v>0.46416599999999997</v>
      </c>
      <c r="N132" s="46">
        <v>0</v>
      </c>
      <c r="O132" s="46">
        <v>0</v>
      </c>
      <c r="P132" s="53">
        <v>0.33</v>
      </c>
      <c r="Q132" s="46">
        <v>0</v>
      </c>
      <c r="R132" s="46">
        <v>0</v>
      </c>
      <c r="S132" s="45">
        <f t="shared" si="18"/>
        <v>0</v>
      </c>
      <c r="T132" s="45">
        <v>0</v>
      </c>
      <c r="U132" s="45">
        <f t="shared" si="20"/>
        <v>-0.34007399999999999</v>
      </c>
      <c r="V132" s="120">
        <f t="shared" si="19"/>
        <v>-0.42285138764547897</v>
      </c>
      <c r="W132" s="119" t="s">
        <v>385</v>
      </c>
    </row>
    <row r="133" spans="1:23" s="24" customFormat="1" ht="51">
      <c r="A133" s="28" t="s">
        <v>103</v>
      </c>
      <c r="B133" s="27" t="s">
        <v>243</v>
      </c>
      <c r="C133" s="28" t="s">
        <v>244</v>
      </c>
      <c r="D133" s="54">
        <v>0.41371999999999998</v>
      </c>
      <c r="E133" s="85">
        <v>0</v>
      </c>
      <c r="F133" s="54">
        <v>0.41371999999999998</v>
      </c>
      <c r="G133" s="85">
        <v>0</v>
      </c>
      <c r="H133" s="85">
        <v>0</v>
      </c>
      <c r="I133" s="78">
        <v>0.26</v>
      </c>
      <c r="J133" s="50">
        <v>0</v>
      </c>
      <c r="K133" s="50">
        <v>0</v>
      </c>
      <c r="L133" s="50">
        <v>0</v>
      </c>
      <c r="M133" s="51">
        <v>0.90485500000000008</v>
      </c>
      <c r="N133" s="46">
        <v>0</v>
      </c>
      <c r="O133" s="46">
        <v>0</v>
      </c>
      <c r="P133" s="53">
        <v>0.3</v>
      </c>
      <c r="Q133" s="46">
        <v>0</v>
      </c>
      <c r="R133" s="46">
        <v>0</v>
      </c>
      <c r="S133" s="45">
        <f t="shared" si="18"/>
        <v>0</v>
      </c>
      <c r="T133" s="45">
        <v>0</v>
      </c>
      <c r="U133" s="45">
        <f t="shared" si="20"/>
        <v>0.4911350000000001</v>
      </c>
      <c r="V133" s="120">
        <f t="shared" si="19"/>
        <v>1.1871193077443685</v>
      </c>
      <c r="W133" s="119" t="s">
        <v>386</v>
      </c>
    </row>
    <row r="134" spans="1:23" s="24" customFormat="1" ht="89.25">
      <c r="A134" s="28" t="s">
        <v>103</v>
      </c>
      <c r="B134" s="27" t="s">
        <v>245</v>
      </c>
      <c r="C134" s="28" t="s">
        <v>246</v>
      </c>
      <c r="D134" s="54">
        <v>1.21214</v>
      </c>
      <c r="E134" s="85">
        <v>0</v>
      </c>
      <c r="F134" s="54">
        <v>1.21214</v>
      </c>
      <c r="G134" s="85">
        <v>0</v>
      </c>
      <c r="H134" s="85">
        <v>0</v>
      </c>
      <c r="I134" s="78">
        <v>0.63</v>
      </c>
      <c r="J134" s="50">
        <v>0</v>
      </c>
      <c r="K134" s="50">
        <v>0</v>
      </c>
      <c r="L134" s="50">
        <v>0</v>
      </c>
      <c r="M134" s="51">
        <v>1.6855040000000001</v>
      </c>
      <c r="N134" s="46">
        <v>0</v>
      </c>
      <c r="O134" s="46">
        <v>0</v>
      </c>
      <c r="P134" s="53">
        <v>0.92</v>
      </c>
      <c r="Q134" s="46">
        <v>0</v>
      </c>
      <c r="R134" s="46">
        <v>0</v>
      </c>
      <c r="S134" s="45">
        <f t="shared" si="18"/>
        <v>0</v>
      </c>
      <c r="T134" s="45">
        <v>0</v>
      </c>
      <c r="U134" s="45">
        <f t="shared" si="20"/>
        <v>0.47336400000000012</v>
      </c>
      <c r="V134" s="120">
        <f t="shared" si="19"/>
        <v>0.39051924695167234</v>
      </c>
      <c r="W134" s="119" t="s">
        <v>380</v>
      </c>
    </row>
    <row r="135" spans="1:23" s="24" customFormat="1" ht="89.25">
      <c r="A135" s="28" t="s">
        <v>103</v>
      </c>
      <c r="B135" s="27" t="s">
        <v>247</v>
      </c>
      <c r="C135" s="28" t="s">
        <v>248</v>
      </c>
      <c r="D135" s="54">
        <v>0.99317</v>
      </c>
      <c r="E135" s="85">
        <v>0</v>
      </c>
      <c r="F135" s="54">
        <v>0.99317</v>
      </c>
      <c r="G135" s="85">
        <v>0</v>
      </c>
      <c r="H135" s="85">
        <v>0</v>
      </c>
      <c r="I135" s="78">
        <v>0.3</v>
      </c>
      <c r="J135" s="50">
        <v>0</v>
      </c>
      <c r="K135" s="50">
        <v>0</v>
      </c>
      <c r="L135" s="50">
        <v>0</v>
      </c>
      <c r="M135" s="51">
        <v>1.6858419999999998</v>
      </c>
      <c r="N135" s="46">
        <v>0</v>
      </c>
      <c r="O135" s="46">
        <v>0</v>
      </c>
      <c r="P135" s="53">
        <v>0.45</v>
      </c>
      <c r="Q135" s="46">
        <v>0</v>
      </c>
      <c r="R135" s="46">
        <v>0</v>
      </c>
      <c r="S135" s="45">
        <f t="shared" si="18"/>
        <v>0</v>
      </c>
      <c r="T135" s="45">
        <v>0</v>
      </c>
      <c r="U135" s="45">
        <f t="shared" si="20"/>
        <v>0.69267199999999984</v>
      </c>
      <c r="V135" s="120">
        <f t="shared" si="19"/>
        <v>0.69743548435816616</v>
      </c>
      <c r="W135" s="119" t="s">
        <v>380</v>
      </c>
    </row>
    <row r="136" spans="1:23" s="24" customFormat="1" ht="89.25">
      <c r="A136" s="28" t="s">
        <v>103</v>
      </c>
      <c r="B136" s="27" t="s">
        <v>249</v>
      </c>
      <c r="C136" s="28" t="s">
        <v>250</v>
      </c>
      <c r="D136" s="54">
        <v>0.85926999999999998</v>
      </c>
      <c r="E136" s="85">
        <v>0</v>
      </c>
      <c r="F136" s="54">
        <v>0.85926999999999998</v>
      </c>
      <c r="G136" s="85">
        <v>0</v>
      </c>
      <c r="H136" s="85">
        <v>0</v>
      </c>
      <c r="I136" s="78">
        <v>0.54</v>
      </c>
      <c r="J136" s="50">
        <v>0</v>
      </c>
      <c r="K136" s="50">
        <v>0</v>
      </c>
      <c r="L136" s="50">
        <v>0</v>
      </c>
      <c r="M136" s="51">
        <v>1.03582</v>
      </c>
      <c r="N136" s="46">
        <v>0</v>
      </c>
      <c r="O136" s="46">
        <v>0</v>
      </c>
      <c r="P136" s="53">
        <v>0.54</v>
      </c>
      <c r="Q136" s="46">
        <v>0</v>
      </c>
      <c r="R136" s="46">
        <v>0</v>
      </c>
      <c r="S136" s="45">
        <f t="shared" si="18"/>
        <v>0</v>
      </c>
      <c r="T136" s="45">
        <v>0</v>
      </c>
      <c r="U136" s="45">
        <f t="shared" si="20"/>
        <v>0.17654999999999998</v>
      </c>
      <c r="V136" s="120">
        <f t="shared" si="19"/>
        <v>0.20546510409999183</v>
      </c>
      <c r="W136" s="119" t="s">
        <v>387</v>
      </c>
    </row>
    <row r="137" spans="1:23" s="24" customFormat="1" ht="63.75">
      <c r="A137" s="28" t="s">
        <v>103</v>
      </c>
      <c r="B137" s="27" t="s">
        <v>251</v>
      </c>
      <c r="C137" s="28" t="s">
        <v>252</v>
      </c>
      <c r="D137" s="54">
        <v>0.60197999999999996</v>
      </c>
      <c r="E137" s="85">
        <v>0</v>
      </c>
      <c r="F137" s="54">
        <v>0.60197999999999996</v>
      </c>
      <c r="G137" s="78">
        <v>0.25</v>
      </c>
      <c r="H137" s="85">
        <v>0</v>
      </c>
      <c r="I137" s="85">
        <v>0</v>
      </c>
      <c r="J137" s="50">
        <v>0</v>
      </c>
      <c r="K137" s="50">
        <v>0</v>
      </c>
      <c r="L137" s="50">
        <v>0</v>
      </c>
      <c r="M137" s="51">
        <v>0.809805</v>
      </c>
      <c r="N137" s="53">
        <v>0.4</v>
      </c>
      <c r="O137" s="46">
        <v>0</v>
      </c>
      <c r="P137" s="46">
        <v>0</v>
      </c>
      <c r="Q137" s="46">
        <v>0</v>
      </c>
      <c r="R137" s="46">
        <v>0</v>
      </c>
      <c r="S137" s="45">
        <f t="shared" si="18"/>
        <v>0</v>
      </c>
      <c r="T137" s="45">
        <v>0</v>
      </c>
      <c r="U137" s="45">
        <f t="shared" si="20"/>
        <v>0.20782500000000004</v>
      </c>
      <c r="V137" s="120">
        <f t="shared" si="19"/>
        <v>0.34523572211701392</v>
      </c>
      <c r="W137" s="119" t="s">
        <v>388</v>
      </c>
    </row>
    <row r="138" spans="1:23" s="24" customFormat="1" ht="37.5" customHeight="1">
      <c r="A138" s="28" t="s">
        <v>103</v>
      </c>
      <c r="B138" s="27" t="s">
        <v>253</v>
      </c>
      <c r="C138" s="28" t="s">
        <v>254</v>
      </c>
      <c r="D138" s="54">
        <v>0.60197999999999996</v>
      </c>
      <c r="E138" s="85">
        <v>0</v>
      </c>
      <c r="F138" s="54">
        <v>0.60197999999999996</v>
      </c>
      <c r="G138" s="78">
        <v>0.25</v>
      </c>
      <c r="H138" s="85">
        <v>0</v>
      </c>
      <c r="I138" s="85">
        <v>0</v>
      </c>
      <c r="J138" s="50">
        <v>0</v>
      </c>
      <c r="K138" s="50">
        <v>0</v>
      </c>
      <c r="L138" s="50">
        <v>0</v>
      </c>
      <c r="M138" s="51">
        <v>0.76413200000000003</v>
      </c>
      <c r="N138" s="53">
        <v>0.25</v>
      </c>
      <c r="O138" s="46">
        <v>0</v>
      </c>
      <c r="P138" s="46">
        <v>0</v>
      </c>
      <c r="Q138" s="46">
        <v>0</v>
      </c>
      <c r="R138" s="46">
        <v>0</v>
      </c>
      <c r="S138" s="45">
        <f t="shared" si="18"/>
        <v>0</v>
      </c>
      <c r="T138" s="45">
        <v>0</v>
      </c>
      <c r="U138" s="45">
        <f t="shared" si="20"/>
        <v>0.16215200000000007</v>
      </c>
      <c r="V138" s="120">
        <f t="shared" si="19"/>
        <v>0.2693644307119839</v>
      </c>
      <c r="W138" s="119" t="s">
        <v>389</v>
      </c>
    </row>
    <row r="139" spans="1:23" s="24" customFormat="1" ht="89.25">
      <c r="A139" s="28" t="s">
        <v>103</v>
      </c>
      <c r="B139" s="27" t="s">
        <v>255</v>
      </c>
      <c r="C139" s="28" t="s">
        <v>256</v>
      </c>
      <c r="D139" s="54">
        <v>0.59645000000000004</v>
      </c>
      <c r="E139" s="85">
        <v>0</v>
      </c>
      <c r="F139" s="54">
        <v>0.59645000000000004</v>
      </c>
      <c r="G139" s="85">
        <v>0</v>
      </c>
      <c r="H139" s="85">
        <v>0</v>
      </c>
      <c r="I139" s="78">
        <v>0.3</v>
      </c>
      <c r="J139" s="50">
        <v>0</v>
      </c>
      <c r="K139" s="50">
        <v>0</v>
      </c>
      <c r="L139" s="50">
        <v>0</v>
      </c>
      <c r="M139" s="51">
        <v>0.65906299999999995</v>
      </c>
      <c r="N139" s="46">
        <v>0</v>
      </c>
      <c r="O139" s="46">
        <v>0</v>
      </c>
      <c r="P139" s="53">
        <v>0.32500000000000001</v>
      </c>
      <c r="Q139" s="46">
        <v>0</v>
      </c>
      <c r="R139" s="46">
        <v>0</v>
      </c>
      <c r="S139" s="45">
        <f t="shared" si="18"/>
        <v>0</v>
      </c>
      <c r="T139" s="45">
        <v>0</v>
      </c>
      <c r="U139" s="45">
        <f t="shared" si="20"/>
        <v>6.2612999999999919E-2</v>
      </c>
      <c r="V139" s="120">
        <f t="shared" si="19"/>
        <v>0.10497610864280311</v>
      </c>
      <c r="W139" s="119" t="s">
        <v>390</v>
      </c>
    </row>
    <row r="140" spans="1:23" s="24" customFormat="1" ht="89.25">
      <c r="A140" s="28" t="s">
        <v>103</v>
      </c>
      <c r="B140" s="27" t="s">
        <v>257</v>
      </c>
      <c r="C140" s="28" t="s">
        <v>258</v>
      </c>
      <c r="D140" s="54">
        <v>1.6354299999999999</v>
      </c>
      <c r="E140" s="85">
        <v>0</v>
      </c>
      <c r="F140" s="54">
        <v>1.6354299999999999</v>
      </c>
      <c r="G140" s="85">
        <v>0</v>
      </c>
      <c r="H140" s="85">
        <v>0</v>
      </c>
      <c r="I140" s="78">
        <v>0.85</v>
      </c>
      <c r="J140" s="50">
        <v>0</v>
      </c>
      <c r="K140" s="50">
        <v>0</v>
      </c>
      <c r="L140" s="50">
        <v>0</v>
      </c>
      <c r="M140" s="51">
        <v>1.915937</v>
      </c>
      <c r="N140" s="46">
        <v>0</v>
      </c>
      <c r="O140" s="46">
        <v>0</v>
      </c>
      <c r="P140" s="53">
        <v>1</v>
      </c>
      <c r="Q140" s="46">
        <v>0</v>
      </c>
      <c r="R140" s="46">
        <v>0</v>
      </c>
      <c r="S140" s="45">
        <f t="shared" si="18"/>
        <v>0</v>
      </c>
      <c r="T140" s="45">
        <v>0</v>
      </c>
      <c r="U140" s="45">
        <f t="shared" si="20"/>
        <v>0.28050700000000006</v>
      </c>
      <c r="V140" s="120">
        <f t="shared" si="19"/>
        <v>0.17151880545177725</v>
      </c>
      <c r="W140" s="119" t="s">
        <v>390</v>
      </c>
    </row>
    <row r="141" spans="1:23" ht="89.25">
      <c r="A141" s="28" t="s">
        <v>103</v>
      </c>
      <c r="B141" s="27" t="s">
        <v>259</v>
      </c>
      <c r="C141" s="28" t="s">
        <v>260</v>
      </c>
      <c r="D141" s="53">
        <v>0.294873</v>
      </c>
      <c r="E141" s="85">
        <v>0</v>
      </c>
      <c r="F141" s="53">
        <v>0.294873</v>
      </c>
      <c r="G141" s="85">
        <v>0</v>
      </c>
      <c r="H141" s="85">
        <v>0</v>
      </c>
      <c r="I141" s="78">
        <v>0.09</v>
      </c>
      <c r="J141" s="50">
        <v>0</v>
      </c>
      <c r="K141" s="50">
        <v>0</v>
      </c>
      <c r="L141" s="50">
        <v>0</v>
      </c>
      <c r="M141" s="46">
        <v>0.46076699999999998</v>
      </c>
      <c r="N141" s="46">
        <v>0</v>
      </c>
      <c r="O141" s="46">
        <v>0</v>
      </c>
      <c r="P141" s="53">
        <v>0.32</v>
      </c>
      <c r="Q141" s="46">
        <v>0</v>
      </c>
      <c r="R141" s="46">
        <v>0</v>
      </c>
      <c r="S141" s="45">
        <f t="shared" si="18"/>
        <v>0</v>
      </c>
      <c r="T141" s="45">
        <v>0</v>
      </c>
      <c r="U141" s="45">
        <f t="shared" si="20"/>
        <v>0.16589399999999999</v>
      </c>
      <c r="V141" s="120">
        <f t="shared" si="19"/>
        <v>0.56259474417800204</v>
      </c>
      <c r="W141" s="119" t="s">
        <v>380</v>
      </c>
    </row>
    <row r="142" spans="1:23" ht="38.25">
      <c r="A142" s="28" t="s">
        <v>103</v>
      </c>
      <c r="B142" s="27" t="s">
        <v>261</v>
      </c>
      <c r="C142" s="28" t="s">
        <v>262</v>
      </c>
      <c r="D142" s="54">
        <v>0.79034099999999996</v>
      </c>
      <c r="E142" s="85">
        <v>0</v>
      </c>
      <c r="F142" s="54">
        <v>0.79034099999999996</v>
      </c>
      <c r="G142" s="78">
        <v>0.63</v>
      </c>
      <c r="H142" s="85">
        <v>0</v>
      </c>
      <c r="I142" s="85">
        <v>0</v>
      </c>
      <c r="J142" s="50">
        <v>0</v>
      </c>
      <c r="K142" s="50">
        <v>0</v>
      </c>
      <c r="L142" s="50">
        <v>0</v>
      </c>
      <c r="M142" s="46">
        <v>0.67358300000000004</v>
      </c>
      <c r="N142" s="53">
        <v>0.63</v>
      </c>
      <c r="O142" s="46">
        <v>0</v>
      </c>
      <c r="P142" s="46">
        <v>0</v>
      </c>
      <c r="Q142" s="46">
        <v>0</v>
      </c>
      <c r="R142" s="46">
        <v>0</v>
      </c>
      <c r="S142" s="45">
        <f t="shared" si="18"/>
        <v>0</v>
      </c>
      <c r="T142" s="45">
        <v>0</v>
      </c>
      <c r="U142" s="45">
        <f t="shared" si="20"/>
        <v>-0.11675799999999992</v>
      </c>
      <c r="V142" s="120">
        <f t="shared" si="19"/>
        <v>-0.14773116920417886</v>
      </c>
      <c r="W142" s="119" t="s">
        <v>366</v>
      </c>
    </row>
    <row r="143" spans="1:23" ht="38.25">
      <c r="A143" s="28" t="s">
        <v>103</v>
      </c>
      <c r="B143" s="27" t="s">
        <v>263</v>
      </c>
      <c r="C143" s="28" t="s">
        <v>264</v>
      </c>
      <c r="D143" s="54">
        <v>2.5087169999999999</v>
      </c>
      <c r="E143" s="85">
        <v>0</v>
      </c>
      <c r="F143" s="54">
        <v>2.5087169999999999</v>
      </c>
      <c r="G143" s="85">
        <v>0</v>
      </c>
      <c r="H143" s="85">
        <v>0</v>
      </c>
      <c r="I143" s="78">
        <v>1.2</v>
      </c>
      <c r="J143" s="50">
        <v>0</v>
      </c>
      <c r="K143" s="50">
        <v>0</v>
      </c>
      <c r="L143" s="50">
        <v>0</v>
      </c>
      <c r="M143" s="46">
        <v>2.4562879999999998</v>
      </c>
      <c r="N143" s="46">
        <v>0</v>
      </c>
      <c r="O143" s="46">
        <v>0</v>
      </c>
      <c r="P143" s="53">
        <v>1.2</v>
      </c>
      <c r="Q143" s="46">
        <v>0</v>
      </c>
      <c r="R143" s="46">
        <v>0</v>
      </c>
      <c r="S143" s="45">
        <f t="shared" si="18"/>
        <v>0</v>
      </c>
      <c r="T143" s="45">
        <v>0</v>
      </c>
      <c r="U143" s="45">
        <f t="shared" si="20"/>
        <v>-5.2429000000000059E-2</v>
      </c>
      <c r="V143" s="120">
        <f t="shared" si="19"/>
        <v>-2.0898730307165003E-2</v>
      </c>
      <c r="W143" s="95" t="s">
        <v>362</v>
      </c>
    </row>
    <row r="144" spans="1:23" ht="127.5">
      <c r="A144" s="28" t="s">
        <v>103</v>
      </c>
      <c r="B144" s="27" t="s">
        <v>265</v>
      </c>
      <c r="C144" s="28" t="s">
        <v>266</v>
      </c>
      <c r="D144" s="54">
        <v>0.7</v>
      </c>
      <c r="E144" s="85">
        <v>0</v>
      </c>
      <c r="F144" s="54">
        <v>0.7</v>
      </c>
      <c r="G144" s="85">
        <v>0</v>
      </c>
      <c r="H144" s="85">
        <v>0</v>
      </c>
      <c r="I144" s="78">
        <v>0.3</v>
      </c>
      <c r="J144" s="50">
        <v>0</v>
      </c>
      <c r="K144" s="50">
        <v>0</v>
      </c>
      <c r="L144" s="50">
        <v>0</v>
      </c>
      <c r="M144" s="46">
        <v>0.49657300000000004</v>
      </c>
      <c r="N144" s="46">
        <v>0</v>
      </c>
      <c r="O144" s="46">
        <v>0</v>
      </c>
      <c r="P144" s="53">
        <v>0.34</v>
      </c>
      <c r="Q144" s="46">
        <v>0</v>
      </c>
      <c r="R144" s="46">
        <v>0</v>
      </c>
      <c r="S144" s="45">
        <f t="shared" si="18"/>
        <v>0</v>
      </c>
      <c r="T144" s="45">
        <v>0</v>
      </c>
      <c r="U144" s="45">
        <f t="shared" si="20"/>
        <v>-0.20342699999999991</v>
      </c>
      <c r="V144" s="122">
        <f t="shared" si="19"/>
        <v>-0.29060999999999987</v>
      </c>
      <c r="W144" s="119" t="s">
        <v>391</v>
      </c>
    </row>
    <row r="145" spans="1:23" ht="25.5">
      <c r="A145" s="28" t="s">
        <v>103</v>
      </c>
      <c r="B145" s="27" t="s">
        <v>267</v>
      </c>
      <c r="C145" s="28" t="s">
        <v>268</v>
      </c>
      <c r="D145" s="54">
        <v>0.79034099999999996</v>
      </c>
      <c r="E145" s="85">
        <v>0</v>
      </c>
      <c r="F145" s="54">
        <v>0.79034099999999996</v>
      </c>
      <c r="G145" s="78">
        <v>0.63</v>
      </c>
      <c r="H145" s="85">
        <v>0</v>
      </c>
      <c r="I145" s="85">
        <v>0</v>
      </c>
      <c r="J145" s="50">
        <v>0</v>
      </c>
      <c r="K145" s="50">
        <v>0</v>
      </c>
      <c r="L145" s="50">
        <v>0</v>
      </c>
      <c r="M145" s="46">
        <v>0.8179249999999999</v>
      </c>
      <c r="N145" s="53">
        <v>0.63</v>
      </c>
      <c r="O145" s="46">
        <v>0</v>
      </c>
      <c r="P145" s="46">
        <v>0</v>
      </c>
      <c r="Q145" s="46">
        <v>0</v>
      </c>
      <c r="R145" s="46">
        <v>0</v>
      </c>
      <c r="S145" s="45">
        <f t="shared" si="18"/>
        <v>0</v>
      </c>
      <c r="T145" s="45">
        <v>0</v>
      </c>
      <c r="U145" s="45">
        <f t="shared" si="20"/>
        <v>2.7583999999999942E-2</v>
      </c>
      <c r="V145" s="122">
        <f t="shared" si="19"/>
        <v>3.4901390665548093E-2</v>
      </c>
      <c r="W145" s="95" t="s">
        <v>362</v>
      </c>
    </row>
    <row r="146" spans="1:23" ht="127.5">
      <c r="A146" s="28" t="s">
        <v>103</v>
      </c>
      <c r="B146" s="27" t="s">
        <v>269</v>
      </c>
      <c r="C146" s="28" t="s">
        <v>270</v>
      </c>
      <c r="D146" s="54">
        <v>3.4119999999999999</v>
      </c>
      <c r="E146" s="85">
        <v>0</v>
      </c>
      <c r="F146" s="54">
        <v>3.4119999999999999</v>
      </c>
      <c r="G146" s="85">
        <v>0</v>
      </c>
      <c r="H146" s="85">
        <v>0</v>
      </c>
      <c r="I146" s="78">
        <v>1.8</v>
      </c>
      <c r="J146" s="50">
        <v>0</v>
      </c>
      <c r="K146" s="50">
        <v>0</v>
      </c>
      <c r="L146" s="50">
        <v>0</v>
      </c>
      <c r="M146" s="46">
        <v>2.8319700000000001</v>
      </c>
      <c r="N146" s="46">
        <v>0</v>
      </c>
      <c r="O146" s="46">
        <v>0</v>
      </c>
      <c r="P146" s="53">
        <v>2.2599999999999998</v>
      </c>
      <c r="Q146" s="46">
        <v>0</v>
      </c>
      <c r="R146" s="46">
        <v>0</v>
      </c>
      <c r="S146" s="45">
        <f t="shared" si="18"/>
        <v>0</v>
      </c>
      <c r="T146" s="45">
        <v>0</v>
      </c>
      <c r="U146" s="45">
        <f t="shared" si="20"/>
        <v>-0.58002999999999982</v>
      </c>
      <c r="V146" s="122">
        <f t="shared" si="19"/>
        <v>-0.16999706916764357</v>
      </c>
      <c r="W146" s="119" t="s">
        <v>391</v>
      </c>
    </row>
    <row r="147" spans="1:23" ht="127.5">
      <c r="A147" s="28" t="s">
        <v>103</v>
      </c>
      <c r="B147" s="27" t="s">
        <v>271</v>
      </c>
      <c r="C147" s="28" t="s">
        <v>272</v>
      </c>
      <c r="D147" s="54">
        <v>0.504</v>
      </c>
      <c r="E147" s="85">
        <v>0</v>
      </c>
      <c r="F147" s="54">
        <v>0.504</v>
      </c>
      <c r="G147" s="85">
        <v>0</v>
      </c>
      <c r="H147" s="85">
        <v>0</v>
      </c>
      <c r="I147" s="78">
        <v>0.27</v>
      </c>
      <c r="J147" s="50">
        <v>0</v>
      </c>
      <c r="K147" s="50">
        <v>0</v>
      </c>
      <c r="L147" s="50">
        <v>0</v>
      </c>
      <c r="M147" s="46">
        <v>0.33022699999999999</v>
      </c>
      <c r="N147" s="46">
        <v>0</v>
      </c>
      <c r="O147" s="46">
        <v>0</v>
      </c>
      <c r="P147" s="53">
        <v>0.27</v>
      </c>
      <c r="Q147" s="46">
        <v>0</v>
      </c>
      <c r="R147" s="46">
        <v>0</v>
      </c>
      <c r="S147" s="45">
        <f t="shared" si="18"/>
        <v>0</v>
      </c>
      <c r="T147" s="45">
        <v>0</v>
      </c>
      <c r="U147" s="45">
        <f t="shared" si="20"/>
        <v>-0.17377300000000001</v>
      </c>
      <c r="V147" s="122">
        <f t="shared" si="19"/>
        <v>-0.34478769841269841</v>
      </c>
      <c r="W147" s="119" t="s">
        <v>392</v>
      </c>
    </row>
    <row r="148" spans="1:23" ht="89.25">
      <c r="A148" s="28" t="s">
        <v>103</v>
      </c>
      <c r="B148" s="27" t="s">
        <v>273</v>
      </c>
      <c r="C148" s="28" t="s">
        <v>274</v>
      </c>
      <c r="D148" s="54">
        <v>1.0601989999999999</v>
      </c>
      <c r="E148" s="85">
        <v>0</v>
      </c>
      <c r="F148" s="54">
        <v>1.0601989999999999</v>
      </c>
      <c r="G148" s="85">
        <v>0</v>
      </c>
      <c r="H148" s="85">
        <v>0</v>
      </c>
      <c r="I148" s="78">
        <v>0.5</v>
      </c>
      <c r="J148" s="50">
        <v>0</v>
      </c>
      <c r="K148" s="50">
        <v>0</v>
      </c>
      <c r="L148" s="50">
        <v>0</v>
      </c>
      <c r="M148" s="46">
        <v>1.2505839999999999</v>
      </c>
      <c r="N148" s="46">
        <v>0</v>
      </c>
      <c r="O148" s="46">
        <v>0</v>
      </c>
      <c r="P148" s="53">
        <f>0.62+0.1</f>
        <v>0.72</v>
      </c>
      <c r="Q148" s="46">
        <v>0</v>
      </c>
      <c r="R148" s="46">
        <v>0</v>
      </c>
      <c r="S148" s="45">
        <f t="shared" si="18"/>
        <v>0</v>
      </c>
      <c r="T148" s="45">
        <v>0</v>
      </c>
      <c r="U148" s="45">
        <f t="shared" si="20"/>
        <v>0.19038500000000003</v>
      </c>
      <c r="V148" s="122">
        <f t="shared" si="19"/>
        <v>0.17957477794263157</v>
      </c>
      <c r="W148" s="119" t="s">
        <v>390</v>
      </c>
    </row>
    <row r="149" spans="1:23" ht="25.5">
      <c r="A149" s="28" t="s">
        <v>103</v>
      </c>
      <c r="B149" s="27" t="s">
        <v>275</v>
      </c>
      <c r="C149" s="28" t="s">
        <v>276</v>
      </c>
      <c r="D149" s="54">
        <v>0.46</v>
      </c>
      <c r="E149" s="85">
        <v>0</v>
      </c>
      <c r="F149" s="54">
        <v>0.46</v>
      </c>
      <c r="G149" s="85">
        <v>0</v>
      </c>
      <c r="H149" s="85">
        <v>0</v>
      </c>
      <c r="I149" s="78">
        <v>0.2</v>
      </c>
      <c r="J149" s="50">
        <v>0</v>
      </c>
      <c r="K149" s="50">
        <v>0</v>
      </c>
      <c r="L149" s="50">
        <v>0</v>
      </c>
      <c r="M149" s="46">
        <v>0.46863199999999999</v>
      </c>
      <c r="N149" s="46">
        <v>0</v>
      </c>
      <c r="O149" s="46">
        <v>0</v>
      </c>
      <c r="P149" s="53">
        <v>0.2</v>
      </c>
      <c r="Q149" s="46">
        <v>0</v>
      </c>
      <c r="R149" s="46">
        <v>0</v>
      </c>
      <c r="S149" s="45">
        <f t="shared" si="18"/>
        <v>0</v>
      </c>
      <c r="T149" s="45">
        <v>0</v>
      </c>
      <c r="U149" s="45">
        <f t="shared" si="20"/>
        <v>8.631999999999973E-3</v>
      </c>
      <c r="V149" s="122">
        <f t="shared" si="19"/>
        <v>1.8765217391304288E-2</v>
      </c>
      <c r="W149" s="95" t="s">
        <v>362</v>
      </c>
    </row>
    <row r="150" spans="1:23" ht="25.5">
      <c r="A150" s="28" t="s">
        <v>103</v>
      </c>
      <c r="B150" s="27" t="s">
        <v>277</v>
      </c>
      <c r="C150" s="28" t="s">
        <v>278</v>
      </c>
      <c r="D150" s="54">
        <v>0.46</v>
      </c>
      <c r="E150" s="85">
        <v>0</v>
      </c>
      <c r="F150" s="54">
        <v>0.46</v>
      </c>
      <c r="G150" s="85">
        <v>0</v>
      </c>
      <c r="H150" s="85">
        <v>0</v>
      </c>
      <c r="I150" s="78">
        <v>0.2</v>
      </c>
      <c r="J150" s="50">
        <v>0</v>
      </c>
      <c r="K150" s="50">
        <v>0</v>
      </c>
      <c r="L150" s="50">
        <v>0</v>
      </c>
      <c r="M150" s="46">
        <v>0.452179</v>
      </c>
      <c r="N150" s="46">
        <v>0</v>
      </c>
      <c r="O150" s="46">
        <v>0</v>
      </c>
      <c r="P150" s="53">
        <v>0.15</v>
      </c>
      <c r="Q150" s="46">
        <v>0</v>
      </c>
      <c r="R150" s="46">
        <v>0</v>
      </c>
      <c r="S150" s="45">
        <f t="shared" si="18"/>
        <v>0</v>
      </c>
      <c r="T150" s="45">
        <v>0</v>
      </c>
      <c r="U150" s="45">
        <f t="shared" si="20"/>
        <v>-7.8210000000000224E-3</v>
      </c>
      <c r="V150" s="122">
        <f t="shared" si="19"/>
        <v>-1.7002173913043525E-2</v>
      </c>
      <c r="W150" s="95" t="s">
        <v>362</v>
      </c>
    </row>
    <row r="151" spans="1:23" ht="89.25">
      <c r="A151" s="28" t="s">
        <v>103</v>
      </c>
      <c r="B151" s="27" t="s">
        <v>279</v>
      </c>
      <c r="C151" s="28" t="s">
        <v>280</v>
      </c>
      <c r="D151" s="54">
        <v>1.105154</v>
      </c>
      <c r="E151" s="85">
        <v>0</v>
      </c>
      <c r="F151" s="54">
        <v>1.105154</v>
      </c>
      <c r="G151" s="85">
        <v>0</v>
      </c>
      <c r="H151" s="85">
        <v>0</v>
      </c>
      <c r="I151" s="78">
        <v>0.55000000000000004</v>
      </c>
      <c r="J151" s="50">
        <v>0</v>
      </c>
      <c r="K151" s="50">
        <v>0</v>
      </c>
      <c r="L151" s="50">
        <v>0</v>
      </c>
      <c r="M151" s="46">
        <v>1.2263520000000001</v>
      </c>
      <c r="N151" s="46">
        <v>0</v>
      </c>
      <c r="O151" s="46">
        <v>0</v>
      </c>
      <c r="P151" s="53">
        <v>0.86</v>
      </c>
      <c r="Q151" s="46">
        <v>0</v>
      </c>
      <c r="R151" s="46">
        <v>0</v>
      </c>
      <c r="S151" s="45">
        <f t="shared" si="18"/>
        <v>0</v>
      </c>
      <c r="T151" s="45">
        <v>0</v>
      </c>
      <c r="U151" s="45">
        <f t="shared" si="20"/>
        <v>0.12119800000000014</v>
      </c>
      <c r="V151" s="122">
        <f t="shared" si="19"/>
        <v>0.10966616417259507</v>
      </c>
      <c r="W151" s="119" t="s">
        <v>380</v>
      </c>
    </row>
    <row r="152" spans="1:23" ht="127.5">
      <c r="A152" s="28" t="s">
        <v>103</v>
      </c>
      <c r="B152" s="27" t="s">
        <v>281</v>
      </c>
      <c r="C152" s="28" t="s">
        <v>282</v>
      </c>
      <c r="D152" s="54">
        <v>3</v>
      </c>
      <c r="E152" s="85">
        <v>0</v>
      </c>
      <c r="F152" s="54">
        <v>3</v>
      </c>
      <c r="G152" s="85">
        <v>0</v>
      </c>
      <c r="H152" s="85">
        <v>0</v>
      </c>
      <c r="I152" s="78">
        <v>2.8</v>
      </c>
      <c r="J152" s="50">
        <v>0</v>
      </c>
      <c r="K152" s="50">
        <v>0</v>
      </c>
      <c r="L152" s="50">
        <v>0</v>
      </c>
      <c r="M152" s="46">
        <v>2.2311369999999999</v>
      </c>
      <c r="N152" s="46">
        <v>0</v>
      </c>
      <c r="O152" s="46">
        <v>0</v>
      </c>
      <c r="P152" s="53">
        <v>2.96</v>
      </c>
      <c r="Q152" s="46">
        <v>0</v>
      </c>
      <c r="R152" s="46">
        <v>0</v>
      </c>
      <c r="S152" s="45">
        <f t="shared" si="18"/>
        <v>0</v>
      </c>
      <c r="T152" s="45">
        <v>0</v>
      </c>
      <c r="U152" s="45">
        <f t="shared" si="20"/>
        <v>-0.76886300000000007</v>
      </c>
      <c r="V152" s="122">
        <f t="shared" si="19"/>
        <v>-0.25628766666666669</v>
      </c>
      <c r="W152" s="119" t="s">
        <v>391</v>
      </c>
    </row>
    <row r="153" spans="1:23" ht="140.25">
      <c r="A153" s="28" t="s">
        <v>103</v>
      </c>
      <c r="B153" s="27" t="s">
        <v>283</v>
      </c>
      <c r="C153" s="28" t="s">
        <v>284</v>
      </c>
      <c r="D153" s="49">
        <v>1.6802790000000001</v>
      </c>
      <c r="E153" s="85">
        <v>0</v>
      </c>
      <c r="F153" s="49">
        <v>1.6802790000000001</v>
      </c>
      <c r="G153" s="85">
        <v>0</v>
      </c>
      <c r="H153" s="85">
        <v>0</v>
      </c>
      <c r="I153" s="78">
        <v>1.9</v>
      </c>
      <c r="J153" s="50">
        <v>0</v>
      </c>
      <c r="K153" s="50">
        <v>0</v>
      </c>
      <c r="L153" s="50">
        <v>0</v>
      </c>
      <c r="M153" s="46">
        <v>1.047075</v>
      </c>
      <c r="N153" s="46">
        <v>0</v>
      </c>
      <c r="O153" s="46">
        <v>0</v>
      </c>
      <c r="P153" s="53">
        <v>1.92</v>
      </c>
      <c r="Q153" s="46">
        <v>0</v>
      </c>
      <c r="R153" s="46">
        <v>0</v>
      </c>
      <c r="S153" s="45">
        <f t="shared" si="18"/>
        <v>0</v>
      </c>
      <c r="T153" s="45">
        <v>0</v>
      </c>
      <c r="U153" s="45">
        <f t="shared" si="20"/>
        <v>-0.6332040000000001</v>
      </c>
      <c r="V153" s="120">
        <f t="shared" si="19"/>
        <v>-0.37684455974275705</v>
      </c>
      <c r="W153" s="119" t="s">
        <v>393</v>
      </c>
    </row>
    <row r="154" spans="1:23" ht="25.5">
      <c r="A154" s="28" t="s">
        <v>103</v>
      </c>
      <c r="B154" s="27" t="s">
        <v>285</v>
      </c>
      <c r="C154" s="28" t="s">
        <v>286</v>
      </c>
      <c r="D154" s="49">
        <v>0.78380499999999997</v>
      </c>
      <c r="E154" s="85">
        <v>0</v>
      </c>
      <c r="F154" s="49">
        <v>0.78380499999999997</v>
      </c>
      <c r="G154" s="85">
        <v>0</v>
      </c>
      <c r="H154" s="85">
        <v>0</v>
      </c>
      <c r="I154" s="78">
        <v>0.5</v>
      </c>
      <c r="J154" s="50">
        <v>0</v>
      </c>
      <c r="K154" s="50">
        <v>0</v>
      </c>
      <c r="L154" s="50">
        <v>0</v>
      </c>
      <c r="M154" s="46">
        <v>0.81962499999999994</v>
      </c>
      <c r="N154" s="46">
        <v>0</v>
      </c>
      <c r="O154" s="46">
        <v>0</v>
      </c>
      <c r="P154" s="53">
        <v>0.56000000000000005</v>
      </c>
      <c r="Q154" s="46">
        <v>0</v>
      </c>
      <c r="R154" s="46">
        <v>0</v>
      </c>
      <c r="S154" s="45">
        <f t="shared" si="18"/>
        <v>0</v>
      </c>
      <c r="T154" s="45">
        <v>0</v>
      </c>
      <c r="U154" s="45">
        <f t="shared" si="20"/>
        <v>3.5819999999999963E-2</v>
      </c>
      <c r="V154" s="120">
        <f t="shared" si="19"/>
        <v>4.5700142254769954E-2</v>
      </c>
      <c r="W154" s="95" t="s">
        <v>362</v>
      </c>
    </row>
    <row r="155" spans="1:23" ht="25.5">
      <c r="A155" s="28" t="s">
        <v>103</v>
      </c>
      <c r="B155" s="27" t="s">
        <v>287</v>
      </c>
      <c r="C155" s="28" t="s">
        <v>288</v>
      </c>
      <c r="D155" s="49">
        <v>3.5000000000000003E-2</v>
      </c>
      <c r="E155" s="85">
        <v>0</v>
      </c>
      <c r="F155" s="49">
        <v>3.5000000000000003E-2</v>
      </c>
      <c r="G155" s="85">
        <v>0</v>
      </c>
      <c r="H155" s="85">
        <v>0</v>
      </c>
      <c r="I155" s="85">
        <v>0</v>
      </c>
      <c r="J155" s="50">
        <v>0</v>
      </c>
      <c r="K155" s="50">
        <v>0</v>
      </c>
      <c r="L155" s="50">
        <v>0</v>
      </c>
      <c r="M155" s="46">
        <v>3.5000000000000003E-2</v>
      </c>
      <c r="N155" s="46">
        <v>0</v>
      </c>
      <c r="O155" s="46">
        <v>0</v>
      </c>
      <c r="P155" s="46">
        <v>0</v>
      </c>
      <c r="Q155" s="46">
        <v>0</v>
      </c>
      <c r="R155" s="46">
        <v>0</v>
      </c>
      <c r="S155" s="45">
        <f t="shared" si="18"/>
        <v>0</v>
      </c>
      <c r="T155" s="45">
        <v>0</v>
      </c>
      <c r="U155" s="45">
        <f t="shared" si="20"/>
        <v>0</v>
      </c>
      <c r="V155" s="120">
        <f t="shared" si="19"/>
        <v>0</v>
      </c>
      <c r="W155" s="95" t="s">
        <v>362</v>
      </c>
    </row>
    <row r="156" spans="1:23" ht="89.25">
      <c r="A156" s="28" t="s">
        <v>103</v>
      </c>
      <c r="B156" s="27" t="s">
        <v>289</v>
      </c>
      <c r="C156" s="28" t="s">
        <v>290</v>
      </c>
      <c r="D156" s="49">
        <v>0.38900000000000001</v>
      </c>
      <c r="E156" s="85">
        <v>0</v>
      </c>
      <c r="F156" s="49">
        <v>0.38900000000000001</v>
      </c>
      <c r="G156" s="85">
        <v>0</v>
      </c>
      <c r="H156" s="85">
        <v>0</v>
      </c>
      <c r="I156" s="78">
        <v>0.19</v>
      </c>
      <c r="J156" s="50">
        <v>0</v>
      </c>
      <c r="K156" s="50">
        <v>0</v>
      </c>
      <c r="L156" s="50">
        <v>0</v>
      </c>
      <c r="M156" s="46">
        <v>0.59734600000000004</v>
      </c>
      <c r="N156" s="46">
        <v>0</v>
      </c>
      <c r="O156" s="46">
        <v>0</v>
      </c>
      <c r="P156" s="53">
        <v>0.3</v>
      </c>
      <c r="Q156" s="46">
        <v>0</v>
      </c>
      <c r="R156" s="46">
        <v>0</v>
      </c>
      <c r="S156" s="45">
        <f t="shared" si="18"/>
        <v>0</v>
      </c>
      <c r="T156" s="45">
        <v>0</v>
      </c>
      <c r="U156" s="45">
        <f t="shared" si="20"/>
        <v>0.20834600000000003</v>
      </c>
      <c r="V156" s="120">
        <f t="shared" si="19"/>
        <v>0.53559383033419028</v>
      </c>
      <c r="W156" s="119" t="s">
        <v>380</v>
      </c>
    </row>
    <row r="157" spans="1:23" ht="25.5">
      <c r="A157" s="28" t="s">
        <v>103</v>
      </c>
      <c r="B157" s="27" t="s">
        <v>291</v>
      </c>
      <c r="C157" s="28" t="s">
        <v>292</v>
      </c>
      <c r="D157" s="49">
        <v>1.4914200000000001E-2</v>
      </c>
      <c r="E157" s="85">
        <v>0</v>
      </c>
      <c r="F157" s="49">
        <v>1.4914200000000001E-2</v>
      </c>
      <c r="G157" s="85">
        <v>0</v>
      </c>
      <c r="H157" s="85">
        <v>0</v>
      </c>
      <c r="I157" s="85">
        <v>0</v>
      </c>
      <c r="J157" s="50">
        <v>0</v>
      </c>
      <c r="K157" s="50">
        <v>0</v>
      </c>
      <c r="L157" s="50">
        <v>0</v>
      </c>
      <c r="M157" s="46">
        <v>1.4914E-2</v>
      </c>
      <c r="N157" s="46">
        <v>0</v>
      </c>
      <c r="O157" s="46">
        <v>0</v>
      </c>
      <c r="P157" s="46">
        <v>0</v>
      </c>
      <c r="Q157" s="46">
        <v>0</v>
      </c>
      <c r="R157" s="46">
        <v>0</v>
      </c>
      <c r="S157" s="45">
        <f t="shared" si="18"/>
        <v>0</v>
      </c>
      <c r="T157" s="45">
        <v>0</v>
      </c>
      <c r="U157" s="45">
        <f t="shared" si="20"/>
        <v>-2.0000000000054696E-7</v>
      </c>
      <c r="V157" s="120">
        <f t="shared" si="19"/>
        <v>-1.3410038755048675E-5</v>
      </c>
      <c r="W157" s="95" t="s">
        <v>362</v>
      </c>
    </row>
    <row r="158" spans="1:23" ht="38.25">
      <c r="A158" s="28" t="s">
        <v>103</v>
      </c>
      <c r="B158" s="27" t="s">
        <v>293</v>
      </c>
      <c r="C158" s="28" t="s">
        <v>294</v>
      </c>
      <c r="D158" s="49">
        <v>1.5</v>
      </c>
      <c r="E158" s="85">
        <v>0</v>
      </c>
      <c r="F158" s="49">
        <v>1.5</v>
      </c>
      <c r="G158" s="85">
        <v>0</v>
      </c>
      <c r="H158" s="85">
        <v>0</v>
      </c>
      <c r="I158" s="85">
        <v>0</v>
      </c>
      <c r="J158" s="50">
        <v>0</v>
      </c>
      <c r="K158" s="50">
        <v>0</v>
      </c>
      <c r="L158" s="50">
        <v>0</v>
      </c>
      <c r="M158" s="46">
        <v>1.3400609999999999</v>
      </c>
      <c r="N158" s="46">
        <v>0</v>
      </c>
      <c r="O158" s="46">
        <v>0</v>
      </c>
      <c r="P158" s="46">
        <v>0</v>
      </c>
      <c r="Q158" s="46">
        <v>0</v>
      </c>
      <c r="R158" s="46">
        <v>0</v>
      </c>
      <c r="S158" s="45">
        <f t="shared" si="18"/>
        <v>0</v>
      </c>
      <c r="T158" s="45">
        <v>0</v>
      </c>
      <c r="U158" s="45">
        <f t="shared" si="20"/>
        <v>-0.15993900000000005</v>
      </c>
      <c r="V158" s="120">
        <f t="shared" si="19"/>
        <v>-0.10662600000000004</v>
      </c>
      <c r="W158" s="119" t="s">
        <v>366</v>
      </c>
    </row>
    <row r="159" spans="1:23" ht="25.5">
      <c r="A159" s="28" t="s">
        <v>103</v>
      </c>
      <c r="B159" s="27" t="s">
        <v>295</v>
      </c>
      <c r="C159" s="28" t="s">
        <v>296</v>
      </c>
      <c r="D159" s="49">
        <v>1.4914200000000001E-2</v>
      </c>
      <c r="E159" s="85">
        <v>0</v>
      </c>
      <c r="F159" s="49">
        <v>1.4914200000000001E-2</v>
      </c>
      <c r="G159" s="85">
        <v>0</v>
      </c>
      <c r="H159" s="85">
        <v>0</v>
      </c>
      <c r="I159" s="85">
        <v>0</v>
      </c>
      <c r="J159" s="50">
        <v>0</v>
      </c>
      <c r="K159" s="50">
        <v>0</v>
      </c>
      <c r="L159" s="50">
        <v>0</v>
      </c>
      <c r="M159" s="46">
        <v>1.4914E-2</v>
      </c>
      <c r="N159" s="46">
        <v>0</v>
      </c>
      <c r="O159" s="46">
        <v>0</v>
      </c>
      <c r="P159" s="46">
        <v>0</v>
      </c>
      <c r="Q159" s="46">
        <v>0</v>
      </c>
      <c r="R159" s="46">
        <v>0</v>
      </c>
      <c r="S159" s="45">
        <f t="shared" si="18"/>
        <v>0</v>
      </c>
      <c r="T159" s="45">
        <v>0</v>
      </c>
      <c r="U159" s="45">
        <f t="shared" si="20"/>
        <v>-2.0000000000054696E-7</v>
      </c>
      <c r="V159" s="120">
        <f t="shared" si="19"/>
        <v>-1.3410038755048675E-5</v>
      </c>
      <c r="W159" s="95" t="s">
        <v>362</v>
      </c>
    </row>
    <row r="160" spans="1:23" ht="25.5">
      <c r="A160" s="28" t="s">
        <v>103</v>
      </c>
      <c r="B160" s="27" t="s">
        <v>297</v>
      </c>
      <c r="C160" s="28" t="s">
        <v>298</v>
      </c>
      <c r="D160" s="49">
        <v>1.3</v>
      </c>
      <c r="E160" s="85">
        <v>0</v>
      </c>
      <c r="F160" s="49">
        <v>1.3</v>
      </c>
      <c r="G160" s="85">
        <v>0</v>
      </c>
      <c r="H160" s="85">
        <v>0</v>
      </c>
      <c r="I160" s="78">
        <v>0.5</v>
      </c>
      <c r="J160" s="50">
        <v>0</v>
      </c>
      <c r="K160" s="50">
        <v>0</v>
      </c>
      <c r="L160" s="50">
        <v>0</v>
      </c>
      <c r="M160" s="46">
        <v>1.3992339999999999</v>
      </c>
      <c r="N160" s="46">
        <v>0</v>
      </c>
      <c r="O160" s="46">
        <v>0</v>
      </c>
      <c r="P160" s="52">
        <v>0.6</v>
      </c>
      <c r="Q160" s="46">
        <v>0</v>
      </c>
      <c r="R160" s="46">
        <v>0</v>
      </c>
      <c r="S160" s="45">
        <f t="shared" si="18"/>
        <v>0</v>
      </c>
      <c r="T160" s="45">
        <v>0</v>
      </c>
      <c r="U160" s="45">
        <f t="shared" si="20"/>
        <v>9.9233999999999822E-2</v>
      </c>
      <c r="V160" s="120">
        <f t="shared" si="19"/>
        <v>7.6333846153846016E-2</v>
      </c>
      <c r="W160" s="95" t="s">
        <v>362</v>
      </c>
    </row>
    <row r="161" spans="1:23" ht="25.5">
      <c r="A161" s="28" t="s">
        <v>103</v>
      </c>
      <c r="B161" s="27" t="s">
        <v>299</v>
      </c>
      <c r="C161" s="28" t="s">
        <v>300</v>
      </c>
      <c r="D161" s="49">
        <v>0.7</v>
      </c>
      <c r="E161" s="85">
        <v>0</v>
      </c>
      <c r="F161" s="49">
        <v>0.7</v>
      </c>
      <c r="G161" s="78">
        <v>0.63</v>
      </c>
      <c r="H161" s="85">
        <v>0</v>
      </c>
      <c r="I161" s="85">
        <v>0</v>
      </c>
      <c r="J161" s="50">
        <v>0</v>
      </c>
      <c r="K161" s="50">
        <v>0</v>
      </c>
      <c r="L161" s="50">
        <v>0</v>
      </c>
      <c r="M161" s="46">
        <v>0.74607100000000004</v>
      </c>
      <c r="N161" s="52">
        <v>0.63</v>
      </c>
      <c r="O161" s="46">
        <v>0</v>
      </c>
      <c r="P161" s="46">
        <v>0</v>
      </c>
      <c r="Q161" s="46">
        <v>0</v>
      </c>
      <c r="R161" s="46">
        <v>0</v>
      </c>
      <c r="S161" s="45">
        <f t="shared" si="18"/>
        <v>0</v>
      </c>
      <c r="T161" s="45">
        <v>0</v>
      </c>
      <c r="U161" s="45">
        <f t="shared" si="20"/>
        <v>4.6071000000000084E-2</v>
      </c>
      <c r="V161" s="120">
        <f t="shared" si="19"/>
        <v>6.5815714285714408E-2</v>
      </c>
      <c r="W161" s="95" t="s">
        <v>362</v>
      </c>
    </row>
    <row r="162" spans="1:23" ht="25.5">
      <c r="A162" s="28" t="s">
        <v>103</v>
      </c>
      <c r="B162" s="27" t="s">
        <v>301</v>
      </c>
      <c r="C162" s="28" t="s">
        <v>302</v>
      </c>
      <c r="D162" s="49">
        <v>0.87082700000000002</v>
      </c>
      <c r="E162" s="85">
        <v>0</v>
      </c>
      <c r="F162" s="49">
        <v>0.87082700000000002</v>
      </c>
      <c r="G162" s="85">
        <v>0</v>
      </c>
      <c r="H162" s="85">
        <v>0</v>
      </c>
      <c r="I162" s="78">
        <v>0.5</v>
      </c>
      <c r="J162" s="50">
        <v>0</v>
      </c>
      <c r="K162" s="50">
        <v>0</v>
      </c>
      <c r="L162" s="50">
        <v>0</v>
      </c>
      <c r="M162" s="46">
        <v>0.928925</v>
      </c>
      <c r="N162" s="46">
        <v>0</v>
      </c>
      <c r="O162" s="46">
        <v>0</v>
      </c>
      <c r="P162" s="52">
        <v>0.73</v>
      </c>
      <c r="Q162" s="46">
        <v>0</v>
      </c>
      <c r="R162" s="46">
        <v>0</v>
      </c>
      <c r="S162" s="45">
        <f t="shared" si="18"/>
        <v>0</v>
      </c>
      <c r="T162" s="45">
        <v>0</v>
      </c>
      <c r="U162" s="45">
        <f t="shared" si="20"/>
        <v>5.8097999999999983E-2</v>
      </c>
      <c r="V162" s="120">
        <f t="shared" si="19"/>
        <v>6.6715891905051158E-2</v>
      </c>
      <c r="W162" s="95" t="s">
        <v>362</v>
      </c>
    </row>
    <row r="163" spans="1:23" ht="89.25">
      <c r="A163" s="28" t="s">
        <v>103</v>
      </c>
      <c r="B163" s="27" t="s">
        <v>303</v>
      </c>
      <c r="C163" s="28" t="s">
        <v>304</v>
      </c>
      <c r="D163" s="49">
        <v>1.385562</v>
      </c>
      <c r="E163" s="85">
        <v>0</v>
      </c>
      <c r="F163" s="49">
        <v>1.385562</v>
      </c>
      <c r="G163" s="85">
        <v>0</v>
      </c>
      <c r="H163" s="85">
        <v>0</v>
      </c>
      <c r="I163" s="78">
        <v>0.7</v>
      </c>
      <c r="J163" s="50">
        <v>0</v>
      </c>
      <c r="K163" s="50">
        <v>0</v>
      </c>
      <c r="L163" s="50">
        <v>0</v>
      </c>
      <c r="M163" s="46">
        <v>1.616798</v>
      </c>
      <c r="N163" s="46">
        <v>0</v>
      </c>
      <c r="O163" s="46">
        <v>0</v>
      </c>
      <c r="P163" s="52">
        <v>0.98</v>
      </c>
      <c r="Q163" s="46">
        <v>0</v>
      </c>
      <c r="R163" s="46">
        <v>0</v>
      </c>
      <c r="S163" s="45">
        <f t="shared" si="18"/>
        <v>0</v>
      </c>
      <c r="T163" s="45">
        <v>0</v>
      </c>
      <c r="U163" s="45">
        <f t="shared" si="20"/>
        <v>0.231236</v>
      </c>
      <c r="V163" s="120">
        <f t="shared" si="19"/>
        <v>0.16688968086595909</v>
      </c>
      <c r="W163" s="119" t="s">
        <v>390</v>
      </c>
    </row>
    <row r="164" spans="1:23" ht="38.25">
      <c r="A164" s="28" t="s">
        <v>103</v>
      </c>
      <c r="B164" s="27" t="s">
        <v>305</v>
      </c>
      <c r="C164" s="28" t="s">
        <v>306</v>
      </c>
      <c r="D164" s="52">
        <v>0.42</v>
      </c>
      <c r="E164" s="85">
        <v>0</v>
      </c>
      <c r="F164" s="52">
        <v>0.42</v>
      </c>
      <c r="G164" s="85">
        <v>0</v>
      </c>
      <c r="H164" s="85">
        <v>0</v>
      </c>
      <c r="I164" s="78">
        <v>0.1</v>
      </c>
      <c r="J164" s="50">
        <v>0</v>
      </c>
      <c r="K164" s="50">
        <v>0</v>
      </c>
      <c r="L164" s="50">
        <v>0</v>
      </c>
      <c r="M164" s="46">
        <v>0.36216100000000001</v>
      </c>
      <c r="N164" s="46">
        <v>0</v>
      </c>
      <c r="O164" s="46">
        <v>0</v>
      </c>
      <c r="P164" s="52">
        <v>0.1</v>
      </c>
      <c r="Q164" s="46">
        <v>0</v>
      </c>
      <c r="R164" s="46">
        <v>0</v>
      </c>
      <c r="S164" s="45">
        <f t="shared" si="18"/>
        <v>0</v>
      </c>
      <c r="T164" s="45">
        <v>0</v>
      </c>
      <c r="U164" s="45">
        <f t="shared" si="20"/>
        <v>-5.7838999999999974E-2</v>
      </c>
      <c r="V164" s="120">
        <f t="shared" si="19"/>
        <v>-0.1377119047619047</v>
      </c>
      <c r="W164" s="119" t="s">
        <v>366</v>
      </c>
    </row>
    <row r="165" spans="1:23" ht="38.25">
      <c r="A165" s="28" t="s">
        <v>103</v>
      </c>
      <c r="B165" s="27" t="s">
        <v>307</v>
      </c>
      <c r="C165" s="28" t="s">
        <v>308</v>
      </c>
      <c r="D165" s="49">
        <v>10.446120000000001</v>
      </c>
      <c r="E165" s="85">
        <v>0</v>
      </c>
      <c r="F165" s="49">
        <v>10.446120000000001</v>
      </c>
      <c r="G165" s="85">
        <v>0</v>
      </c>
      <c r="H165" s="85">
        <v>0</v>
      </c>
      <c r="I165" s="78">
        <v>0.39800000000000002</v>
      </c>
      <c r="J165" s="50">
        <v>0</v>
      </c>
      <c r="K165" s="50">
        <v>0</v>
      </c>
      <c r="L165" s="50">
        <v>0</v>
      </c>
      <c r="M165" s="46">
        <v>9.23123</v>
      </c>
      <c r="N165" s="46">
        <v>0</v>
      </c>
      <c r="O165" s="46">
        <v>0</v>
      </c>
      <c r="P165" s="52">
        <v>0.39800000000000002</v>
      </c>
      <c r="Q165" s="46">
        <v>0</v>
      </c>
      <c r="R165" s="46">
        <v>0</v>
      </c>
      <c r="S165" s="45">
        <f t="shared" si="18"/>
        <v>0</v>
      </c>
      <c r="T165" s="45">
        <v>0</v>
      </c>
      <c r="U165" s="45">
        <f t="shared" si="20"/>
        <v>-1.2148900000000005</v>
      </c>
      <c r="V165" s="120">
        <f t="shared" si="19"/>
        <v>-0.11630059773389549</v>
      </c>
      <c r="W165" s="119" t="s">
        <v>366</v>
      </c>
    </row>
    <row r="166" spans="1:23" ht="51">
      <c r="A166" s="28" t="s">
        <v>103</v>
      </c>
      <c r="B166" s="27" t="s">
        <v>309</v>
      </c>
      <c r="C166" s="28" t="s">
        <v>310</v>
      </c>
      <c r="D166" s="52">
        <v>0.4</v>
      </c>
      <c r="E166" s="85">
        <v>0</v>
      </c>
      <c r="F166" s="52">
        <v>0.4</v>
      </c>
      <c r="G166" s="85">
        <v>0</v>
      </c>
      <c r="H166" s="85">
        <v>0</v>
      </c>
      <c r="I166" s="78">
        <v>0.09</v>
      </c>
      <c r="J166" s="50">
        <v>0</v>
      </c>
      <c r="K166" s="50">
        <v>0</v>
      </c>
      <c r="L166" s="50">
        <v>0</v>
      </c>
      <c r="M166" s="46">
        <v>0.46230500000000002</v>
      </c>
      <c r="N166" s="46">
        <v>0</v>
      </c>
      <c r="O166" s="46">
        <v>0</v>
      </c>
      <c r="P166" s="52">
        <v>0.09</v>
      </c>
      <c r="Q166" s="46">
        <v>0</v>
      </c>
      <c r="R166" s="46">
        <v>0</v>
      </c>
      <c r="S166" s="45">
        <f t="shared" si="18"/>
        <v>0</v>
      </c>
      <c r="T166" s="45">
        <v>0</v>
      </c>
      <c r="U166" s="45">
        <f t="shared" si="20"/>
        <v>6.2304999999999999E-2</v>
      </c>
      <c r="V166" s="120">
        <f t="shared" si="19"/>
        <v>0.1557625</v>
      </c>
      <c r="W166" s="119" t="s">
        <v>394</v>
      </c>
    </row>
    <row r="167" spans="1:23" ht="38.25">
      <c r="A167" s="28" t="s">
        <v>103</v>
      </c>
      <c r="B167" s="27" t="s">
        <v>311</v>
      </c>
      <c r="C167" s="28" t="s">
        <v>312</v>
      </c>
      <c r="D167" s="49">
        <v>8.8709299999999978</v>
      </c>
      <c r="E167" s="85">
        <v>0</v>
      </c>
      <c r="F167" s="49">
        <v>8.8709299999999978</v>
      </c>
      <c r="G167" s="85">
        <v>0</v>
      </c>
      <c r="H167" s="85">
        <v>0</v>
      </c>
      <c r="I167" s="78">
        <v>0.32600000000000001</v>
      </c>
      <c r="J167" s="50">
        <v>0</v>
      </c>
      <c r="K167" s="50">
        <v>0</v>
      </c>
      <c r="L167" s="50">
        <v>0</v>
      </c>
      <c r="M167" s="46">
        <v>7.7592839999999992</v>
      </c>
      <c r="N167" s="46">
        <v>0</v>
      </c>
      <c r="O167" s="46">
        <v>0</v>
      </c>
      <c r="P167" s="52">
        <v>0.32600000000000001</v>
      </c>
      <c r="Q167" s="46">
        <v>0</v>
      </c>
      <c r="R167" s="46">
        <v>0</v>
      </c>
      <c r="S167" s="45">
        <f t="shared" si="18"/>
        <v>0</v>
      </c>
      <c r="T167" s="45">
        <v>0</v>
      </c>
      <c r="U167" s="45">
        <f t="shared" si="20"/>
        <v>-1.1116459999999986</v>
      </c>
      <c r="V167" s="120">
        <f t="shared" si="19"/>
        <v>-0.12531335496954646</v>
      </c>
      <c r="W167" s="119" t="s">
        <v>366</v>
      </c>
    </row>
    <row r="168" spans="1:23" ht="89.25">
      <c r="A168" s="28" t="s">
        <v>103</v>
      </c>
      <c r="B168" s="27" t="s">
        <v>313</v>
      </c>
      <c r="C168" s="28" t="s">
        <v>314</v>
      </c>
      <c r="D168" s="49">
        <v>0.4</v>
      </c>
      <c r="E168" s="85">
        <v>0</v>
      </c>
      <c r="F168" s="49">
        <v>0.4</v>
      </c>
      <c r="G168" s="85">
        <v>0</v>
      </c>
      <c r="H168" s="85">
        <v>0</v>
      </c>
      <c r="I168" s="78">
        <v>0.06</v>
      </c>
      <c r="J168" s="50">
        <v>0</v>
      </c>
      <c r="K168" s="50">
        <v>0</v>
      </c>
      <c r="L168" s="50">
        <v>0</v>
      </c>
      <c r="M168" s="46">
        <v>0.56362500000000004</v>
      </c>
      <c r="N168" s="46">
        <v>0</v>
      </c>
      <c r="O168" s="46">
        <v>0</v>
      </c>
      <c r="P168" s="52">
        <v>0.06</v>
      </c>
      <c r="Q168" s="46">
        <v>0</v>
      </c>
      <c r="R168" s="46">
        <v>0</v>
      </c>
      <c r="S168" s="45">
        <f t="shared" si="18"/>
        <v>0</v>
      </c>
      <c r="T168" s="45">
        <v>0</v>
      </c>
      <c r="U168" s="45">
        <f t="shared" si="20"/>
        <v>0.16362500000000002</v>
      </c>
      <c r="V168" s="120">
        <f t="shared" si="19"/>
        <v>0.40906250000000005</v>
      </c>
      <c r="W168" s="119" t="s">
        <v>395</v>
      </c>
    </row>
    <row r="169" spans="1:23" ht="38.25">
      <c r="A169" s="28" t="s">
        <v>103</v>
      </c>
      <c r="B169" s="27" t="s">
        <v>315</v>
      </c>
      <c r="C169" s="28" t="s">
        <v>316</v>
      </c>
      <c r="D169" s="49">
        <v>0.63200000000000001</v>
      </c>
      <c r="E169" s="85">
        <v>0</v>
      </c>
      <c r="F169" s="49">
        <v>0.63200000000000001</v>
      </c>
      <c r="G169" s="78">
        <v>0.4</v>
      </c>
      <c r="H169" s="85">
        <v>0</v>
      </c>
      <c r="I169" s="85">
        <v>0</v>
      </c>
      <c r="J169" s="50">
        <v>0</v>
      </c>
      <c r="K169" s="50">
        <v>0</v>
      </c>
      <c r="L169" s="50">
        <v>0</v>
      </c>
      <c r="M169" s="46">
        <v>0.72867000000000004</v>
      </c>
      <c r="N169" s="52">
        <v>0.4</v>
      </c>
      <c r="O169" s="46">
        <v>0</v>
      </c>
      <c r="P169" s="46">
        <v>0</v>
      </c>
      <c r="Q169" s="46">
        <v>0</v>
      </c>
      <c r="R169" s="46">
        <v>0</v>
      </c>
      <c r="S169" s="45">
        <f t="shared" si="18"/>
        <v>0</v>
      </c>
      <c r="T169" s="45">
        <v>0</v>
      </c>
      <c r="U169" s="45">
        <f t="shared" si="20"/>
        <v>9.6670000000000034E-2</v>
      </c>
      <c r="V169" s="120">
        <f t="shared" si="19"/>
        <v>0.15295886075949372</v>
      </c>
      <c r="W169" s="119" t="s">
        <v>396</v>
      </c>
    </row>
    <row r="170" spans="1:23" ht="89.25">
      <c r="A170" s="28" t="s">
        <v>103</v>
      </c>
      <c r="B170" s="27" t="s">
        <v>317</v>
      </c>
      <c r="C170" s="28" t="s">
        <v>318</v>
      </c>
      <c r="D170" s="49">
        <v>2.0076779999999999</v>
      </c>
      <c r="E170" s="85">
        <v>0</v>
      </c>
      <c r="F170" s="49">
        <v>2.0076779999999999</v>
      </c>
      <c r="G170" s="85">
        <v>0</v>
      </c>
      <c r="H170" s="85">
        <v>0</v>
      </c>
      <c r="I170" s="78">
        <v>1.25</v>
      </c>
      <c r="J170" s="50">
        <v>0</v>
      </c>
      <c r="K170" s="50">
        <v>0</v>
      </c>
      <c r="L170" s="50">
        <v>0</v>
      </c>
      <c r="M170" s="46">
        <v>2.2630270000000001</v>
      </c>
      <c r="N170" s="46">
        <v>0</v>
      </c>
      <c r="O170" s="46">
        <v>0</v>
      </c>
      <c r="P170" s="52">
        <v>1.59</v>
      </c>
      <c r="Q170" s="46">
        <v>0</v>
      </c>
      <c r="R170" s="46">
        <v>0</v>
      </c>
      <c r="S170" s="45">
        <f t="shared" si="18"/>
        <v>0</v>
      </c>
      <c r="T170" s="45">
        <v>0</v>
      </c>
      <c r="U170" s="45">
        <f t="shared" si="20"/>
        <v>0.25534900000000027</v>
      </c>
      <c r="V170" s="120">
        <f t="shared" si="19"/>
        <v>0.12718623205514046</v>
      </c>
      <c r="W170" s="119" t="s">
        <v>390</v>
      </c>
    </row>
    <row r="171" spans="1:23" ht="25.5">
      <c r="A171" s="28" t="s">
        <v>103</v>
      </c>
      <c r="B171" s="27" t="s">
        <v>319</v>
      </c>
      <c r="C171" s="28" t="s">
        <v>320</v>
      </c>
      <c r="D171" s="49">
        <v>8.123E-3</v>
      </c>
      <c r="E171" s="85">
        <v>0</v>
      </c>
      <c r="F171" s="49">
        <v>8.123E-3</v>
      </c>
      <c r="G171" s="85">
        <v>0</v>
      </c>
      <c r="H171" s="85">
        <v>0</v>
      </c>
      <c r="I171" s="85">
        <v>0</v>
      </c>
      <c r="J171" s="50">
        <v>0</v>
      </c>
      <c r="K171" s="50">
        <v>0</v>
      </c>
      <c r="L171" s="50">
        <v>0</v>
      </c>
      <c r="M171" s="46">
        <v>8.1233333333333331E-3</v>
      </c>
      <c r="N171" s="46">
        <v>0</v>
      </c>
      <c r="O171" s="46">
        <v>0</v>
      </c>
      <c r="P171" s="46">
        <v>0</v>
      </c>
      <c r="Q171" s="46">
        <v>0</v>
      </c>
      <c r="R171" s="46">
        <v>0</v>
      </c>
      <c r="S171" s="45">
        <f t="shared" si="18"/>
        <v>0</v>
      </c>
      <c r="T171" s="45">
        <v>0</v>
      </c>
      <c r="U171" s="45">
        <f t="shared" si="20"/>
        <v>3.3333333333308846E-7</v>
      </c>
      <c r="V171" s="120">
        <f t="shared" si="19"/>
        <v>4.1035742131366298E-5</v>
      </c>
      <c r="W171" s="95" t="s">
        <v>362</v>
      </c>
    </row>
    <row r="172" spans="1:23" ht="25.5">
      <c r="A172" s="28" t="s">
        <v>103</v>
      </c>
      <c r="B172" s="27" t="s">
        <v>321</v>
      </c>
      <c r="C172" s="28" t="s">
        <v>322</v>
      </c>
      <c r="D172" s="49">
        <v>8.123E-3</v>
      </c>
      <c r="E172" s="85">
        <v>0</v>
      </c>
      <c r="F172" s="49">
        <v>8.123E-3</v>
      </c>
      <c r="G172" s="85">
        <v>0</v>
      </c>
      <c r="H172" s="85">
        <v>0</v>
      </c>
      <c r="I172" s="85">
        <v>0</v>
      </c>
      <c r="J172" s="50">
        <v>0</v>
      </c>
      <c r="K172" s="50">
        <v>0</v>
      </c>
      <c r="L172" s="50">
        <v>0</v>
      </c>
      <c r="M172" s="46">
        <v>8.1233333333333331E-3</v>
      </c>
      <c r="N172" s="46">
        <v>0</v>
      </c>
      <c r="O172" s="46">
        <v>0</v>
      </c>
      <c r="P172" s="46">
        <v>0</v>
      </c>
      <c r="Q172" s="46">
        <v>0</v>
      </c>
      <c r="R172" s="46">
        <v>0</v>
      </c>
      <c r="S172" s="45">
        <f t="shared" si="18"/>
        <v>0</v>
      </c>
      <c r="T172" s="45">
        <v>0</v>
      </c>
      <c r="U172" s="45">
        <f t="shared" si="20"/>
        <v>3.3333333333308846E-7</v>
      </c>
      <c r="V172" s="120">
        <f t="shared" si="19"/>
        <v>4.1035742131366298E-5</v>
      </c>
      <c r="W172" s="95" t="s">
        <v>362</v>
      </c>
    </row>
    <row r="173" spans="1:23" ht="25.5">
      <c r="A173" s="28" t="s">
        <v>103</v>
      </c>
      <c r="B173" s="27" t="s">
        <v>323</v>
      </c>
      <c r="C173" s="28" t="s">
        <v>324</v>
      </c>
      <c r="D173" s="49">
        <v>8.123E-3</v>
      </c>
      <c r="E173" s="85">
        <v>0</v>
      </c>
      <c r="F173" s="49">
        <v>8.123E-3</v>
      </c>
      <c r="G173" s="85">
        <v>0</v>
      </c>
      <c r="H173" s="85">
        <v>0</v>
      </c>
      <c r="I173" s="85">
        <v>0</v>
      </c>
      <c r="J173" s="50">
        <v>0</v>
      </c>
      <c r="K173" s="50">
        <v>0</v>
      </c>
      <c r="L173" s="50">
        <v>0</v>
      </c>
      <c r="M173" s="46">
        <v>8.1233333333333331E-3</v>
      </c>
      <c r="N173" s="46">
        <v>0</v>
      </c>
      <c r="O173" s="46">
        <v>0</v>
      </c>
      <c r="P173" s="46">
        <v>0</v>
      </c>
      <c r="Q173" s="46">
        <v>0</v>
      </c>
      <c r="R173" s="46">
        <v>0</v>
      </c>
      <c r="S173" s="45">
        <f t="shared" si="18"/>
        <v>0</v>
      </c>
      <c r="T173" s="45">
        <v>0</v>
      </c>
      <c r="U173" s="45">
        <f t="shared" si="20"/>
        <v>3.3333333333308846E-7</v>
      </c>
      <c r="V173" s="120">
        <f t="shared" si="19"/>
        <v>4.1035742131366298E-5</v>
      </c>
      <c r="W173" s="95" t="s">
        <v>362</v>
      </c>
    </row>
    <row r="174" spans="1:23" ht="127.5">
      <c r="A174" s="28" t="s">
        <v>103</v>
      </c>
      <c r="B174" s="27" t="s">
        <v>325</v>
      </c>
      <c r="C174" s="33" t="s">
        <v>326</v>
      </c>
      <c r="D174" s="49">
        <v>2.1951350000000001</v>
      </c>
      <c r="E174" s="85">
        <v>0</v>
      </c>
      <c r="F174" s="49">
        <v>2.1951350000000001</v>
      </c>
      <c r="G174" s="85">
        <v>0</v>
      </c>
      <c r="H174" s="85">
        <v>0</v>
      </c>
      <c r="I174" s="78">
        <v>1</v>
      </c>
      <c r="J174" s="50">
        <v>0</v>
      </c>
      <c r="K174" s="50">
        <v>0</v>
      </c>
      <c r="L174" s="50">
        <v>0</v>
      </c>
      <c r="M174" s="46">
        <v>1.4268729999999998</v>
      </c>
      <c r="N174" s="46">
        <v>0</v>
      </c>
      <c r="O174" s="46">
        <v>0</v>
      </c>
      <c r="P174" s="52">
        <v>1</v>
      </c>
      <c r="Q174" s="46">
        <v>0</v>
      </c>
      <c r="R174" s="46">
        <v>0</v>
      </c>
      <c r="S174" s="45">
        <f t="shared" si="18"/>
        <v>0</v>
      </c>
      <c r="T174" s="45">
        <v>0</v>
      </c>
      <c r="U174" s="45">
        <f t="shared" si="20"/>
        <v>-0.76826200000000022</v>
      </c>
      <c r="V174" s="120">
        <f t="shared" si="19"/>
        <v>-0.34998394176212405</v>
      </c>
      <c r="W174" s="119" t="s">
        <v>392</v>
      </c>
    </row>
    <row r="175" spans="1:23" ht="127.5">
      <c r="A175" s="28" t="s">
        <v>103</v>
      </c>
      <c r="B175" s="27" t="s">
        <v>327</v>
      </c>
      <c r="C175" s="33" t="s">
        <v>328</v>
      </c>
      <c r="D175" s="49">
        <v>0.51624700000000001</v>
      </c>
      <c r="E175" s="85">
        <v>0</v>
      </c>
      <c r="F175" s="49">
        <v>0.51624700000000001</v>
      </c>
      <c r="G175" s="85">
        <v>0</v>
      </c>
      <c r="H175" s="85">
        <v>0</v>
      </c>
      <c r="I175" s="78">
        <v>0.3</v>
      </c>
      <c r="J175" s="50">
        <v>0</v>
      </c>
      <c r="K175" s="50">
        <v>0</v>
      </c>
      <c r="L175" s="50">
        <v>0</v>
      </c>
      <c r="M175" s="46">
        <v>0.39195200000000002</v>
      </c>
      <c r="N175" s="46">
        <v>0</v>
      </c>
      <c r="O175" s="46">
        <v>0</v>
      </c>
      <c r="P175" s="52">
        <v>0.3</v>
      </c>
      <c r="Q175" s="46">
        <v>0</v>
      </c>
      <c r="R175" s="46">
        <v>0</v>
      </c>
      <c r="S175" s="45">
        <f t="shared" si="18"/>
        <v>0</v>
      </c>
      <c r="T175" s="45">
        <v>0</v>
      </c>
      <c r="U175" s="45">
        <f t="shared" si="20"/>
        <v>-0.12429499999999999</v>
      </c>
      <c r="V175" s="120">
        <f t="shared" si="19"/>
        <v>-0.24076653229946127</v>
      </c>
      <c r="W175" s="119" t="s">
        <v>392</v>
      </c>
    </row>
    <row r="176" spans="1:23" ht="76.5">
      <c r="A176" s="28" t="s">
        <v>103</v>
      </c>
      <c r="B176" s="27" t="s">
        <v>329</v>
      </c>
      <c r="C176" s="33" t="s">
        <v>330</v>
      </c>
      <c r="D176" s="49">
        <v>0.62802599999999997</v>
      </c>
      <c r="E176" s="85">
        <v>0</v>
      </c>
      <c r="F176" s="49">
        <v>0.62802599999999997</v>
      </c>
      <c r="G176" s="78">
        <v>0.25</v>
      </c>
      <c r="H176" s="85">
        <v>0</v>
      </c>
      <c r="I176" s="85">
        <v>0</v>
      </c>
      <c r="J176" s="50">
        <v>0</v>
      </c>
      <c r="K176" s="50">
        <v>0</v>
      </c>
      <c r="L176" s="50">
        <v>0</v>
      </c>
      <c r="M176" s="46">
        <v>0.42996200000000001</v>
      </c>
      <c r="N176" s="52">
        <v>0.25</v>
      </c>
      <c r="O176" s="46">
        <v>0</v>
      </c>
      <c r="P176" s="46">
        <v>0</v>
      </c>
      <c r="Q176" s="46">
        <v>0</v>
      </c>
      <c r="R176" s="46">
        <v>0</v>
      </c>
      <c r="S176" s="45">
        <f t="shared" si="18"/>
        <v>0</v>
      </c>
      <c r="T176" s="45">
        <v>0</v>
      </c>
      <c r="U176" s="45">
        <f t="shared" si="20"/>
        <v>-0.19806399999999996</v>
      </c>
      <c r="V176" s="120">
        <f t="shared" si="19"/>
        <v>-0.31537547808530214</v>
      </c>
      <c r="W176" s="119" t="s">
        <v>397</v>
      </c>
    </row>
    <row r="177" spans="1:23" ht="89.25">
      <c r="A177" s="28" t="s">
        <v>103</v>
      </c>
      <c r="B177" s="27" t="s">
        <v>331</v>
      </c>
      <c r="C177" s="33" t="s">
        <v>332</v>
      </c>
      <c r="D177" s="49">
        <v>2.4660129999999998</v>
      </c>
      <c r="E177" s="85">
        <v>0</v>
      </c>
      <c r="F177" s="49">
        <v>2.4660129999999998</v>
      </c>
      <c r="G177" s="85">
        <v>0</v>
      </c>
      <c r="H177" s="85">
        <v>0</v>
      </c>
      <c r="I177" s="78">
        <v>1.9</v>
      </c>
      <c r="J177" s="50">
        <v>0</v>
      </c>
      <c r="K177" s="50">
        <v>0</v>
      </c>
      <c r="L177" s="50">
        <v>0</v>
      </c>
      <c r="M177" s="46">
        <v>3.5979049999999999</v>
      </c>
      <c r="N177" s="46">
        <v>0</v>
      </c>
      <c r="O177" s="46">
        <v>0</v>
      </c>
      <c r="P177" s="52">
        <v>3</v>
      </c>
      <c r="Q177" s="46">
        <v>0</v>
      </c>
      <c r="R177" s="46">
        <v>0</v>
      </c>
      <c r="S177" s="45">
        <f t="shared" si="18"/>
        <v>0</v>
      </c>
      <c r="T177" s="45">
        <v>0</v>
      </c>
      <c r="U177" s="45">
        <f t="shared" si="20"/>
        <v>1.1318920000000001</v>
      </c>
      <c r="V177" s="120">
        <f t="shared" si="19"/>
        <v>0.45899676927899413</v>
      </c>
      <c r="W177" s="119" t="s">
        <v>390</v>
      </c>
    </row>
    <row r="178" spans="1:23" ht="127.5">
      <c r="A178" s="28" t="s">
        <v>103</v>
      </c>
      <c r="B178" s="27" t="s">
        <v>333</v>
      </c>
      <c r="C178" s="34" t="s">
        <v>334</v>
      </c>
      <c r="D178" s="54">
        <v>1.5843259999999999</v>
      </c>
      <c r="E178" s="85">
        <v>0</v>
      </c>
      <c r="F178" s="54">
        <v>1.5843259999999999</v>
      </c>
      <c r="G178" s="85">
        <v>0</v>
      </c>
      <c r="H178" s="85">
        <v>0</v>
      </c>
      <c r="I178" s="78">
        <v>1.45</v>
      </c>
      <c r="J178" s="50">
        <v>0</v>
      </c>
      <c r="K178" s="50">
        <v>0</v>
      </c>
      <c r="L178" s="50">
        <v>0</v>
      </c>
      <c r="M178" s="46">
        <v>1.2608490000000001</v>
      </c>
      <c r="N178" s="46">
        <v>0</v>
      </c>
      <c r="O178" s="46">
        <v>0</v>
      </c>
      <c r="P178" s="53">
        <v>1.47</v>
      </c>
      <c r="Q178" s="46">
        <v>0</v>
      </c>
      <c r="R178" s="46">
        <v>0</v>
      </c>
      <c r="S178" s="45">
        <f t="shared" si="18"/>
        <v>0</v>
      </c>
      <c r="T178" s="45">
        <v>0</v>
      </c>
      <c r="U178" s="45">
        <f t="shared" si="20"/>
        <v>-0.32347699999999979</v>
      </c>
      <c r="V178" s="120">
        <f t="shared" si="19"/>
        <v>-0.20417325727154625</v>
      </c>
      <c r="W178" s="119" t="s">
        <v>392</v>
      </c>
    </row>
    <row r="179" spans="1:23" ht="38.25">
      <c r="A179" s="28" t="s">
        <v>103</v>
      </c>
      <c r="B179" s="27" t="s">
        <v>335</v>
      </c>
      <c r="C179" s="34" t="s">
        <v>336</v>
      </c>
      <c r="D179" s="54">
        <v>1.530894</v>
      </c>
      <c r="E179" s="85">
        <v>0</v>
      </c>
      <c r="F179" s="54">
        <v>1.530894</v>
      </c>
      <c r="G179" s="85">
        <v>0</v>
      </c>
      <c r="H179" s="85">
        <v>0</v>
      </c>
      <c r="I179" s="78">
        <v>1.46</v>
      </c>
      <c r="J179" s="50">
        <v>0</v>
      </c>
      <c r="K179" s="50">
        <v>0</v>
      </c>
      <c r="L179" s="50">
        <v>0</v>
      </c>
      <c r="M179" s="46">
        <v>1.4461860000000002</v>
      </c>
      <c r="N179" s="46">
        <v>0</v>
      </c>
      <c r="O179" s="46">
        <v>0</v>
      </c>
      <c r="P179" s="53">
        <v>1.49</v>
      </c>
      <c r="Q179" s="46">
        <v>0</v>
      </c>
      <c r="R179" s="46">
        <v>0</v>
      </c>
      <c r="S179" s="45">
        <f t="shared" si="18"/>
        <v>0</v>
      </c>
      <c r="T179" s="45">
        <v>0</v>
      </c>
      <c r="U179" s="45">
        <f t="shared" si="20"/>
        <v>-8.4707999999999783E-2</v>
      </c>
      <c r="V179" s="120">
        <f t="shared" si="19"/>
        <v>-5.5332374416517269E-2</v>
      </c>
      <c r="W179" s="95" t="s">
        <v>362</v>
      </c>
    </row>
    <row r="180" spans="1:23" ht="63.75">
      <c r="A180" s="28" t="s">
        <v>103</v>
      </c>
      <c r="B180" s="27" t="s">
        <v>337</v>
      </c>
      <c r="C180" s="34" t="s">
        <v>338</v>
      </c>
      <c r="D180" s="53">
        <v>0.05</v>
      </c>
      <c r="E180" s="85">
        <v>0</v>
      </c>
      <c r="F180" s="53">
        <v>0.05</v>
      </c>
      <c r="G180" s="85">
        <v>0</v>
      </c>
      <c r="H180" s="85">
        <v>0</v>
      </c>
      <c r="I180" s="78">
        <v>1.4999999999999999E-2</v>
      </c>
      <c r="J180" s="50">
        <v>0</v>
      </c>
      <c r="K180" s="50">
        <v>0</v>
      </c>
      <c r="L180" s="50">
        <v>0</v>
      </c>
      <c r="M180" s="46">
        <v>2.0101000000000001E-2</v>
      </c>
      <c r="N180" s="46">
        <v>0</v>
      </c>
      <c r="O180" s="46">
        <v>0</v>
      </c>
      <c r="P180" s="53">
        <v>1.4999999999999999E-2</v>
      </c>
      <c r="Q180" s="46">
        <v>0</v>
      </c>
      <c r="R180" s="46">
        <v>0</v>
      </c>
      <c r="S180" s="45">
        <f t="shared" si="18"/>
        <v>0</v>
      </c>
      <c r="T180" s="45">
        <v>0</v>
      </c>
      <c r="U180" s="45">
        <f t="shared" si="20"/>
        <v>-2.9899000000000002E-2</v>
      </c>
      <c r="V180" s="120">
        <f t="shared" si="19"/>
        <v>-0.59797999999999996</v>
      </c>
      <c r="W180" s="119" t="s">
        <v>398</v>
      </c>
    </row>
    <row r="181" spans="1:23" ht="38.25">
      <c r="A181" s="28" t="s">
        <v>103</v>
      </c>
      <c r="B181" s="27" t="s">
        <v>339</v>
      </c>
      <c r="C181" s="34" t="s">
        <v>340</v>
      </c>
      <c r="D181" s="54">
        <v>0.89471400000000001</v>
      </c>
      <c r="E181" s="85">
        <v>0</v>
      </c>
      <c r="F181" s="54">
        <v>0.89471400000000001</v>
      </c>
      <c r="G181" s="78">
        <v>0.63</v>
      </c>
      <c r="H181" s="85">
        <v>0</v>
      </c>
      <c r="I181" s="85">
        <v>0</v>
      </c>
      <c r="J181" s="50">
        <v>0</v>
      </c>
      <c r="K181" s="50">
        <v>0</v>
      </c>
      <c r="L181" s="50">
        <v>0</v>
      </c>
      <c r="M181" s="46">
        <v>0.86479600000000001</v>
      </c>
      <c r="N181" s="53">
        <v>0.63</v>
      </c>
      <c r="O181" s="46">
        <v>0</v>
      </c>
      <c r="P181" s="46">
        <v>0</v>
      </c>
      <c r="Q181" s="46">
        <v>0</v>
      </c>
      <c r="R181" s="46">
        <v>0</v>
      </c>
      <c r="S181" s="45">
        <f t="shared" ref="S181:S190" si="21">L181-E181</f>
        <v>0</v>
      </c>
      <c r="T181" s="45">
        <v>0</v>
      </c>
      <c r="U181" s="45">
        <f t="shared" si="20"/>
        <v>-2.9918E-2</v>
      </c>
      <c r="V181" s="120">
        <f t="shared" si="19"/>
        <v>-3.3438618374139667E-2</v>
      </c>
      <c r="W181" s="95" t="s">
        <v>362</v>
      </c>
    </row>
    <row r="182" spans="1:23" ht="38.25">
      <c r="A182" s="28" t="s">
        <v>103</v>
      </c>
      <c r="B182" s="27" t="s">
        <v>341</v>
      </c>
      <c r="C182" s="34" t="s">
        <v>342</v>
      </c>
      <c r="D182" s="54">
        <v>1.755962</v>
      </c>
      <c r="E182" s="85">
        <v>0</v>
      </c>
      <c r="F182" s="54">
        <v>1.755962</v>
      </c>
      <c r="G182" s="85">
        <v>0</v>
      </c>
      <c r="H182" s="85">
        <v>0</v>
      </c>
      <c r="I182" s="78">
        <v>1</v>
      </c>
      <c r="J182" s="50">
        <v>0</v>
      </c>
      <c r="K182" s="50">
        <v>0</v>
      </c>
      <c r="L182" s="50">
        <v>0</v>
      </c>
      <c r="M182" s="46">
        <v>1.7722060000000002</v>
      </c>
      <c r="N182" s="46">
        <v>0</v>
      </c>
      <c r="O182" s="46">
        <v>0</v>
      </c>
      <c r="P182" s="53">
        <v>1</v>
      </c>
      <c r="Q182" s="46">
        <v>0</v>
      </c>
      <c r="R182" s="46">
        <v>0</v>
      </c>
      <c r="S182" s="45">
        <f t="shared" si="21"/>
        <v>0</v>
      </c>
      <c r="T182" s="45">
        <v>0</v>
      </c>
      <c r="U182" s="45">
        <f t="shared" ref="U182:U187" si="22">M182-F182</f>
        <v>1.6244000000000147E-2</v>
      </c>
      <c r="V182" s="120">
        <f t="shared" ref="V182:V187" si="23">U182/F182</f>
        <v>9.2507696635805037E-3</v>
      </c>
      <c r="W182" s="95" t="s">
        <v>362</v>
      </c>
    </row>
    <row r="183" spans="1:23" ht="25.5">
      <c r="A183" s="28" t="s">
        <v>103</v>
      </c>
      <c r="B183" s="27" t="s">
        <v>343</v>
      </c>
      <c r="C183" s="34" t="s">
        <v>344</v>
      </c>
      <c r="D183" s="54">
        <v>1.6</v>
      </c>
      <c r="E183" s="85">
        <v>0</v>
      </c>
      <c r="F183" s="54">
        <v>1.6</v>
      </c>
      <c r="G183" s="85">
        <v>0</v>
      </c>
      <c r="H183" s="85">
        <v>0</v>
      </c>
      <c r="I183" s="78">
        <v>0.3</v>
      </c>
      <c r="J183" s="50">
        <v>0</v>
      </c>
      <c r="K183" s="50">
        <v>0</v>
      </c>
      <c r="L183" s="50">
        <v>0</v>
      </c>
      <c r="M183" s="46">
        <v>1.5520639999999999</v>
      </c>
      <c r="N183" s="46">
        <v>0</v>
      </c>
      <c r="O183" s="46">
        <v>0</v>
      </c>
      <c r="P183" s="53">
        <v>0.30599999999999999</v>
      </c>
      <c r="Q183" s="46">
        <v>0</v>
      </c>
      <c r="R183" s="46">
        <v>0</v>
      </c>
      <c r="S183" s="45">
        <f t="shared" si="21"/>
        <v>0</v>
      </c>
      <c r="T183" s="45">
        <v>0</v>
      </c>
      <c r="U183" s="45">
        <f t="shared" si="22"/>
        <v>-4.7936000000000201E-2</v>
      </c>
      <c r="V183" s="120">
        <f t="shared" si="23"/>
        <v>-2.9960000000000125E-2</v>
      </c>
      <c r="W183" s="95" t="s">
        <v>362</v>
      </c>
    </row>
    <row r="184" spans="1:23" ht="63.75">
      <c r="A184" s="28" t="s">
        <v>103</v>
      </c>
      <c r="B184" s="27" t="s">
        <v>345</v>
      </c>
      <c r="C184" s="34" t="s">
        <v>346</v>
      </c>
      <c r="D184" s="54">
        <v>0.20019300000000001</v>
      </c>
      <c r="E184" s="85">
        <v>0</v>
      </c>
      <c r="F184" s="54">
        <v>0.20019300000000001</v>
      </c>
      <c r="G184" s="85">
        <v>0</v>
      </c>
      <c r="H184" s="85">
        <v>0</v>
      </c>
      <c r="I184" s="85">
        <v>0</v>
      </c>
      <c r="J184" s="50">
        <v>0</v>
      </c>
      <c r="K184" s="50">
        <v>0</v>
      </c>
      <c r="L184" s="50">
        <v>0</v>
      </c>
      <c r="M184" s="46">
        <v>0.15143699999999999</v>
      </c>
      <c r="N184" s="46">
        <v>0</v>
      </c>
      <c r="O184" s="46">
        <v>0</v>
      </c>
      <c r="P184" s="46">
        <v>0</v>
      </c>
      <c r="Q184" s="46">
        <v>0</v>
      </c>
      <c r="R184" s="46">
        <v>0</v>
      </c>
      <c r="S184" s="45">
        <f t="shared" si="21"/>
        <v>0</v>
      </c>
      <c r="T184" s="45">
        <v>0</v>
      </c>
      <c r="U184" s="45">
        <f t="shared" si="22"/>
        <v>-4.8756000000000022E-2</v>
      </c>
      <c r="V184" s="120">
        <f t="shared" si="23"/>
        <v>-0.24354497909517325</v>
      </c>
      <c r="W184" s="119" t="s">
        <v>398</v>
      </c>
    </row>
    <row r="185" spans="1:23" ht="153">
      <c r="A185" s="28" t="s">
        <v>103</v>
      </c>
      <c r="B185" s="27" t="s">
        <v>347</v>
      </c>
      <c r="C185" s="34" t="s">
        <v>348</v>
      </c>
      <c r="D185" s="53">
        <v>0.89999999999999991</v>
      </c>
      <c r="E185" s="85">
        <v>0</v>
      </c>
      <c r="F185" s="53">
        <v>0.89999999999999991</v>
      </c>
      <c r="G185" s="85">
        <v>0</v>
      </c>
      <c r="H185" s="85">
        <v>0</v>
      </c>
      <c r="I185" s="78">
        <v>0.52</v>
      </c>
      <c r="J185" s="50">
        <v>0</v>
      </c>
      <c r="K185" s="50">
        <v>0</v>
      </c>
      <c r="L185" s="50">
        <v>0</v>
      </c>
      <c r="M185" s="46">
        <v>0.63057200000000002</v>
      </c>
      <c r="N185" s="46">
        <v>0</v>
      </c>
      <c r="O185" s="46">
        <v>0</v>
      </c>
      <c r="P185" s="53">
        <v>0.55400000000000005</v>
      </c>
      <c r="Q185" s="46">
        <v>0</v>
      </c>
      <c r="R185" s="46">
        <v>0</v>
      </c>
      <c r="S185" s="45">
        <f t="shared" si="21"/>
        <v>0</v>
      </c>
      <c r="T185" s="45">
        <v>0</v>
      </c>
      <c r="U185" s="45">
        <f t="shared" si="22"/>
        <v>-0.26942799999999989</v>
      </c>
      <c r="V185" s="120">
        <f t="shared" si="23"/>
        <v>-0.29936444444444438</v>
      </c>
      <c r="W185" s="119" t="s">
        <v>399</v>
      </c>
    </row>
    <row r="186" spans="1:23" ht="153">
      <c r="A186" s="28" t="s">
        <v>103</v>
      </c>
      <c r="B186" s="27" t="s">
        <v>349</v>
      </c>
      <c r="C186" s="34" t="s">
        <v>350</v>
      </c>
      <c r="D186" s="53">
        <v>0.89999999999999991</v>
      </c>
      <c r="E186" s="85">
        <v>0</v>
      </c>
      <c r="F186" s="53">
        <v>0.89999999999999991</v>
      </c>
      <c r="G186" s="85">
        <v>0</v>
      </c>
      <c r="H186" s="85">
        <v>0</v>
      </c>
      <c r="I186" s="78">
        <v>0.52</v>
      </c>
      <c r="J186" s="50">
        <v>0</v>
      </c>
      <c r="K186" s="50">
        <v>0</v>
      </c>
      <c r="L186" s="50">
        <v>0</v>
      </c>
      <c r="M186" s="46">
        <v>0.62730900000000001</v>
      </c>
      <c r="N186" s="46">
        <v>0</v>
      </c>
      <c r="O186" s="46">
        <v>0</v>
      </c>
      <c r="P186" s="53">
        <v>0.55400000000000005</v>
      </c>
      <c r="Q186" s="46">
        <v>0</v>
      </c>
      <c r="R186" s="46">
        <v>0</v>
      </c>
      <c r="S186" s="45">
        <f t="shared" si="21"/>
        <v>0</v>
      </c>
      <c r="T186" s="45">
        <v>0</v>
      </c>
      <c r="U186" s="45">
        <f t="shared" si="22"/>
        <v>-0.27269099999999991</v>
      </c>
      <c r="V186" s="93">
        <f t="shared" si="23"/>
        <v>-0.30298999999999993</v>
      </c>
      <c r="W186" s="119" t="s">
        <v>399</v>
      </c>
    </row>
    <row r="187" spans="1:23" ht="25.5">
      <c r="A187" s="28" t="s">
        <v>103</v>
      </c>
      <c r="B187" s="27" t="s">
        <v>351</v>
      </c>
      <c r="C187" s="34" t="s">
        <v>352</v>
      </c>
      <c r="D187" s="54">
        <v>0.5</v>
      </c>
      <c r="E187" s="85">
        <v>0</v>
      </c>
      <c r="F187" s="54">
        <v>0.5</v>
      </c>
      <c r="G187" s="85">
        <v>0</v>
      </c>
      <c r="H187" s="85">
        <v>0</v>
      </c>
      <c r="I187" s="78">
        <v>0.28999999999999998</v>
      </c>
      <c r="J187" s="50">
        <v>0</v>
      </c>
      <c r="K187" s="50">
        <v>0</v>
      </c>
      <c r="L187" s="50">
        <v>0</v>
      </c>
      <c r="M187" s="46">
        <v>0.49523600000000001</v>
      </c>
      <c r="N187" s="46">
        <v>0</v>
      </c>
      <c r="O187" s="46">
        <v>0</v>
      </c>
      <c r="P187" s="53">
        <v>0.32500000000000001</v>
      </c>
      <c r="Q187" s="46">
        <v>0</v>
      </c>
      <c r="R187" s="46">
        <v>0</v>
      </c>
      <c r="S187" s="45">
        <f t="shared" si="21"/>
        <v>0</v>
      </c>
      <c r="T187" s="45">
        <v>0</v>
      </c>
      <c r="U187" s="45">
        <f t="shared" si="22"/>
        <v>-4.7639999999999905E-3</v>
      </c>
      <c r="V187" s="93">
        <f t="shared" si="23"/>
        <v>-9.5279999999999809E-3</v>
      </c>
      <c r="W187" s="95" t="s">
        <v>362</v>
      </c>
    </row>
    <row r="188" spans="1:23" ht="25.5">
      <c r="A188" s="28" t="s">
        <v>105</v>
      </c>
      <c r="B188" s="32" t="s">
        <v>106</v>
      </c>
      <c r="C188" s="26" t="s">
        <v>24</v>
      </c>
      <c r="D188" s="77" t="s">
        <v>362</v>
      </c>
      <c r="E188" s="77" t="s">
        <v>362</v>
      </c>
      <c r="F188" s="77" t="s">
        <v>362</v>
      </c>
      <c r="G188" s="77" t="s">
        <v>362</v>
      </c>
      <c r="H188" s="77" t="s">
        <v>362</v>
      </c>
      <c r="I188" s="77" t="s">
        <v>362</v>
      </c>
      <c r="J188" s="42" t="s">
        <v>362</v>
      </c>
      <c r="K188" s="42" t="s">
        <v>362</v>
      </c>
      <c r="L188" s="44">
        <v>0</v>
      </c>
      <c r="M188" s="42" t="s">
        <v>362</v>
      </c>
      <c r="N188" s="42" t="s">
        <v>362</v>
      </c>
      <c r="O188" s="42" t="s">
        <v>362</v>
      </c>
      <c r="P188" s="42" t="s">
        <v>362</v>
      </c>
      <c r="Q188" s="42" t="s">
        <v>362</v>
      </c>
      <c r="R188" s="42" t="s">
        <v>362</v>
      </c>
      <c r="S188" s="42" t="s">
        <v>362</v>
      </c>
      <c r="T188" s="42" t="s">
        <v>362</v>
      </c>
      <c r="U188" s="42" t="s">
        <v>362</v>
      </c>
      <c r="V188" s="77" t="s">
        <v>362</v>
      </c>
      <c r="W188" s="95" t="s">
        <v>362</v>
      </c>
    </row>
    <row r="189" spans="1:23">
      <c r="A189" s="28" t="s">
        <v>107</v>
      </c>
      <c r="B189" s="32" t="s">
        <v>108</v>
      </c>
      <c r="C189" s="26" t="s">
        <v>24</v>
      </c>
      <c r="D189" s="78">
        <f>D190</f>
        <v>25.796720000000001</v>
      </c>
      <c r="E189" s="78">
        <f t="shared" ref="E189:V189" si="24">E190</f>
        <v>0</v>
      </c>
      <c r="F189" s="78">
        <f t="shared" si="24"/>
        <v>25.796720000000001</v>
      </c>
      <c r="G189" s="78">
        <f t="shared" si="24"/>
        <v>0</v>
      </c>
      <c r="H189" s="78">
        <f t="shared" si="24"/>
        <v>0</v>
      </c>
      <c r="I189" s="78">
        <f t="shared" si="24"/>
        <v>0</v>
      </c>
      <c r="J189" s="46">
        <f t="shared" si="24"/>
        <v>0</v>
      </c>
      <c r="K189" s="46" t="str">
        <f t="shared" si="24"/>
        <v>нд</v>
      </c>
      <c r="L189" s="44">
        <v>0</v>
      </c>
      <c r="M189" s="46">
        <f>M190</f>
        <v>25.711977950000001</v>
      </c>
      <c r="N189" s="46">
        <f t="shared" si="24"/>
        <v>0</v>
      </c>
      <c r="O189" s="43">
        <v>0</v>
      </c>
      <c r="P189" s="46">
        <f t="shared" si="24"/>
        <v>0</v>
      </c>
      <c r="Q189" s="46">
        <f t="shared" si="24"/>
        <v>0</v>
      </c>
      <c r="R189" s="46" t="str">
        <f t="shared" si="24"/>
        <v>нд</v>
      </c>
      <c r="S189" s="45">
        <f t="shared" si="21"/>
        <v>0</v>
      </c>
      <c r="T189" s="46">
        <f t="shared" si="24"/>
        <v>0</v>
      </c>
      <c r="U189" s="46">
        <f t="shared" si="24"/>
        <v>-8.4742049999999125E-2</v>
      </c>
      <c r="V189" s="94">
        <f t="shared" si="24"/>
        <v>-3.2849932084388685E-3</v>
      </c>
      <c r="W189" s="95" t="s">
        <v>362</v>
      </c>
    </row>
    <row r="190" spans="1:23">
      <c r="A190" s="28" t="s">
        <v>107</v>
      </c>
      <c r="B190" s="90" t="s">
        <v>353</v>
      </c>
      <c r="C190" s="26" t="s">
        <v>354</v>
      </c>
      <c r="D190" s="49">
        <v>25.796720000000001</v>
      </c>
      <c r="E190" s="85">
        <v>0</v>
      </c>
      <c r="F190" s="49">
        <v>25.796720000000001</v>
      </c>
      <c r="G190" s="78">
        <v>0</v>
      </c>
      <c r="H190" s="78">
        <v>0</v>
      </c>
      <c r="I190" s="78">
        <v>0</v>
      </c>
      <c r="J190" s="46">
        <v>0</v>
      </c>
      <c r="K190" s="46" t="s">
        <v>362</v>
      </c>
      <c r="L190" s="50">
        <v>0</v>
      </c>
      <c r="M190" s="46">
        <v>25.711977950000001</v>
      </c>
      <c r="N190" s="46">
        <v>0</v>
      </c>
      <c r="O190" s="46">
        <v>0</v>
      </c>
      <c r="P190" s="46">
        <v>0</v>
      </c>
      <c r="Q190" s="46">
        <v>0</v>
      </c>
      <c r="R190" s="46" t="s">
        <v>362</v>
      </c>
      <c r="S190" s="45">
        <f t="shared" si="21"/>
        <v>0</v>
      </c>
      <c r="T190" s="43">
        <v>0</v>
      </c>
      <c r="U190" s="45">
        <f>M190-F190</f>
        <v>-8.4742049999999125E-2</v>
      </c>
      <c r="V190" s="93">
        <f>U190/F190</f>
        <v>-3.2849932084388685E-3</v>
      </c>
      <c r="W190" s="95" t="s">
        <v>362</v>
      </c>
    </row>
  </sheetData>
  <autoFilter ref="A20:W190"/>
  <mergeCells count="21">
    <mergeCell ref="A12:W12"/>
    <mergeCell ref="A4:W4"/>
    <mergeCell ref="A5:W5"/>
    <mergeCell ref="A7:W7"/>
    <mergeCell ref="A8:W8"/>
    <mergeCell ref="A10:W10"/>
    <mergeCell ref="A13:W13"/>
    <mergeCell ref="A14:W14"/>
    <mergeCell ref="A15:A19"/>
    <mergeCell ref="B15:B19"/>
    <mergeCell ref="C15:C19"/>
    <mergeCell ref="D15:D19"/>
    <mergeCell ref="E15:R15"/>
    <mergeCell ref="S15:V17"/>
    <mergeCell ref="W15:W19"/>
    <mergeCell ref="E16:K17"/>
    <mergeCell ref="L16:R17"/>
    <mergeCell ref="F18:K18"/>
    <mergeCell ref="M18:R18"/>
    <mergeCell ref="S18:T18"/>
    <mergeCell ref="U18:V18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17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 </vt:lpstr>
      <vt:lpstr>'3 ОС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Климовская</dc:creator>
  <cp:lastModifiedBy>limorenko_ai</cp:lastModifiedBy>
  <dcterms:created xsi:type="dcterms:W3CDTF">2018-03-30T08:43:19Z</dcterms:created>
  <dcterms:modified xsi:type="dcterms:W3CDTF">2019-03-28T06:17:42Z</dcterms:modified>
</cp:coreProperties>
</file>