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.6.1 " sheetId="7" r:id="rId1"/>
    <sheet name="Для совещания" sheetId="6" state="hidden" r:id="rId2"/>
  </sheets>
  <definedNames>
    <definedName name="_xlnm._FilterDatabase" localSheetId="0" hidden="1">'прил.6.1 '!$A$14:$T$165</definedName>
    <definedName name="_xlnm.Print_Area" localSheetId="0">'прил.6.1 '!$A$1:$M$172</definedName>
  </definedNames>
  <calcPr calcId="124519"/>
</workbook>
</file>

<file path=xl/calcChain.xml><?xml version="1.0" encoding="utf-8"?>
<calcChain xmlns="http://schemas.openxmlformats.org/spreadsheetml/2006/main">
  <c r="J146" i="7"/>
  <c r="D19" l="1"/>
  <c r="D82"/>
  <c r="E78"/>
  <c r="D78"/>
  <c r="I20" l="1"/>
  <c r="E82" l="1"/>
  <c r="E81" s="1"/>
  <c r="I39" l="1"/>
  <c r="J39" s="1"/>
  <c r="E19" l="1"/>
  <c r="E18" s="1"/>
  <c r="E17" s="1"/>
  <c r="D18"/>
  <c r="D81"/>
  <c r="I153"/>
  <c r="J153" s="1"/>
  <c r="I21"/>
  <c r="J21" s="1"/>
  <c r="I22"/>
  <c r="J22" s="1"/>
  <c r="I23"/>
  <c r="J23" s="1"/>
  <c r="I24"/>
  <c r="J24" s="1"/>
  <c r="I25"/>
  <c r="J25" s="1"/>
  <c r="I26"/>
  <c r="J26" s="1"/>
  <c r="I27"/>
  <c r="J27" s="1"/>
  <c r="I28"/>
  <c r="J28" s="1"/>
  <c r="I29"/>
  <c r="J29" s="1"/>
  <c r="I30"/>
  <c r="J30" s="1"/>
  <c r="I31"/>
  <c r="J31" s="1"/>
  <c r="I32"/>
  <c r="J32" s="1"/>
  <c r="I33"/>
  <c r="J33" s="1"/>
  <c r="I34"/>
  <c r="J34" s="1"/>
  <c r="I35"/>
  <c r="J35" s="1"/>
  <c r="I36"/>
  <c r="J36" s="1"/>
  <c r="I37"/>
  <c r="J37" s="1"/>
  <c r="I38"/>
  <c r="J38" s="1"/>
  <c r="I40"/>
  <c r="J40" s="1"/>
  <c r="I41"/>
  <c r="J41" s="1"/>
  <c r="I42"/>
  <c r="J42" s="1"/>
  <c r="I43"/>
  <c r="J43" s="1"/>
  <c r="I44"/>
  <c r="J44" s="1"/>
  <c r="I45"/>
  <c r="J45" s="1"/>
  <c r="I46"/>
  <c r="J46" s="1"/>
  <c r="I47"/>
  <c r="J47" s="1"/>
  <c r="I48"/>
  <c r="J48" s="1"/>
  <c r="I49"/>
  <c r="J49" s="1"/>
  <c r="I50"/>
  <c r="J50" s="1"/>
  <c r="I51"/>
  <c r="J51" s="1"/>
  <c r="I52"/>
  <c r="J52" s="1"/>
  <c r="I53"/>
  <c r="J53" s="1"/>
  <c r="I54"/>
  <c r="J54" s="1"/>
  <c r="I55"/>
  <c r="J55" s="1"/>
  <c r="I56"/>
  <c r="J56" s="1"/>
  <c r="I57"/>
  <c r="J57" s="1"/>
  <c r="I58"/>
  <c r="J58" s="1"/>
  <c r="I59"/>
  <c r="J59" s="1"/>
  <c r="I60"/>
  <c r="J60" s="1"/>
  <c r="I61"/>
  <c r="J61" s="1"/>
  <c r="I62"/>
  <c r="J62" s="1"/>
  <c r="I63"/>
  <c r="J63" s="1"/>
  <c r="I64"/>
  <c r="I79"/>
  <c r="J79" s="1"/>
  <c r="I82"/>
  <c r="J82" s="1"/>
  <c r="I83"/>
  <c r="J83" s="1"/>
  <c r="I84"/>
  <c r="J84" s="1"/>
  <c r="I85"/>
  <c r="J85" s="1"/>
  <c r="I86"/>
  <c r="J86" s="1"/>
  <c r="I87"/>
  <c r="J87" s="1"/>
  <c r="I88"/>
  <c r="J88" s="1"/>
  <c r="I89"/>
  <c r="J89" s="1"/>
  <c r="I90"/>
  <c r="J90" s="1"/>
  <c r="I91"/>
  <c r="J91" s="1"/>
  <c r="I92"/>
  <c r="J92" s="1"/>
  <c r="I93"/>
  <c r="J93" s="1"/>
  <c r="I94"/>
  <c r="J94" s="1"/>
  <c r="I95"/>
  <c r="J95" s="1"/>
  <c r="I96"/>
  <c r="J96" s="1"/>
  <c r="I97"/>
  <c r="J97" s="1"/>
  <c r="I98"/>
  <c r="J98" s="1"/>
  <c r="I99"/>
  <c r="J99" s="1"/>
  <c r="I100"/>
  <c r="J100" s="1"/>
  <c r="I101"/>
  <c r="J101" s="1"/>
  <c r="I102"/>
  <c r="J102" s="1"/>
  <c r="I103"/>
  <c r="J103" s="1"/>
  <c r="I104"/>
  <c r="J104" s="1"/>
  <c r="I105"/>
  <c r="J105" s="1"/>
  <c r="I106"/>
  <c r="J106" s="1"/>
  <c r="I107"/>
  <c r="J107" s="1"/>
  <c r="I108"/>
  <c r="J108" s="1"/>
  <c r="I109"/>
  <c r="J109" s="1"/>
  <c r="I110"/>
  <c r="J110" s="1"/>
  <c r="I111"/>
  <c r="J111" s="1"/>
  <c r="I112"/>
  <c r="J112" s="1"/>
  <c r="I113"/>
  <c r="J113" s="1"/>
  <c r="I114"/>
  <c r="J114" s="1"/>
  <c r="I115"/>
  <c r="J115" s="1"/>
  <c r="I116"/>
  <c r="J116" s="1"/>
  <c r="I117"/>
  <c r="J117" s="1"/>
  <c r="I118"/>
  <c r="J118" s="1"/>
  <c r="I119"/>
  <c r="J119" s="1"/>
  <c r="I120"/>
  <c r="J120" s="1"/>
  <c r="I121"/>
  <c r="J121" s="1"/>
  <c r="I122"/>
  <c r="J122" s="1"/>
  <c r="I123"/>
  <c r="J123" s="1"/>
  <c r="I124"/>
  <c r="J124" s="1"/>
  <c r="I125"/>
  <c r="J125" s="1"/>
  <c r="I126"/>
  <c r="J126" s="1"/>
  <c r="I127"/>
  <c r="J127" s="1"/>
  <c r="I128"/>
  <c r="J128" s="1"/>
  <c r="I129"/>
  <c r="J129" s="1"/>
  <c r="I130"/>
  <c r="J130" s="1"/>
  <c r="I131"/>
  <c r="J131" s="1"/>
  <c r="I132"/>
  <c r="J132" s="1"/>
  <c r="I133"/>
  <c r="J133" s="1"/>
  <c r="I134"/>
  <c r="J134" s="1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 s="1"/>
  <c r="I145"/>
  <c r="J145" s="1"/>
  <c r="I146"/>
  <c r="I147"/>
  <c r="J147" s="1"/>
  <c r="I148"/>
  <c r="J148" s="1"/>
  <c r="I149"/>
  <c r="J149" s="1"/>
  <c r="I150"/>
  <c r="J150" s="1"/>
  <c r="I151"/>
  <c r="J151" s="1"/>
  <c r="I152"/>
  <c r="J152" s="1"/>
  <c r="J20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83"/>
  <c r="F79"/>
  <c r="F78" s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20"/>
  <c r="D22" i="6"/>
  <c r="D25"/>
  <c r="D24"/>
  <c r="D27"/>
  <c r="D28"/>
  <c r="D20"/>
  <c r="D19"/>
  <c r="D18"/>
  <c r="D17"/>
  <c r="D16"/>
  <c r="E5"/>
  <c r="D6"/>
  <c r="D15"/>
  <c r="D13"/>
  <c r="D12"/>
  <c r="D11"/>
  <c r="D10"/>
  <c r="D8"/>
  <c r="C5"/>
  <c r="F19" i="7" l="1"/>
  <c r="F18" s="1"/>
  <c r="J64"/>
  <c r="I19"/>
  <c r="F82"/>
  <c r="F81" s="1"/>
  <c r="D17"/>
  <c r="I78"/>
  <c r="J78" s="1"/>
  <c r="I81"/>
  <c r="J81" s="1"/>
  <c r="D5" i="6"/>
  <c r="J19" i="7" l="1"/>
  <c r="I18"/>
  <c r="J18" s="1"/>
  <c r="F17"/>
  <c r="I17" l="1"/>
  <c r="J17" s="1"/>
</calcChain>
</file>

<file path=xl/sharedStrings.xml><?xml version="1.0" encoding="utf-8"?>
<sst xmlns="http://schemas.openxmlformats.org/spreadsheetml/2006/main" count="436" uniqueCount="364">
  <si>
    <t>№ п/п</t>
  </si>
  <si>
    <t>Наименование объекта</t>
  </si>
  <si>
    <t>млн. рублей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</si>
  <si>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</si>
  <si>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</si>
  <si>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</si>
  <si>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</si>
  <si>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Утверждаю</t>
  </si>
  <si>
    <t>(подпись)</t>
  </si>
  <si>
    <t>М.П.</t>
  </si>
  <si>
    <t>Реконструкция трансформаторной подстанции напряжением 10/0,4 кВ №45. Иркутская область, город Братск, жилой район Центральный, улица Комсомольская, в 14 м севернее стадиона "Металлург".</t>
  </si>
  <si>
    <t>Реконструкция РП №5 напряжением 10 кВ с расширением ЗРУ-10 кВ. Реконструкция электрических сетей напряжением 10 кВ ЛЭП №625, №648 со строительством новых участков КЛ-10 кВ от ПС «Северная». Иркутская область, город Братск, жилой район Центральный, ул. Мира</t>
  </si>
  <si>
    <t>Реконструкция электрических сетей напряжением 10-0,4 кВ со строительством новой КТПН № 553. Иркутская область, город Братск, жилой район Центральный, улица Альпийская.</t>
  </si>
  <si>
    <t>Реконструкция ЗРУ-10кВ РП "Насосная третьего подъема" с заменой масляных выключателей ВМГ-10 на вакуумные выключатели. Иркутская область, город Братск, жилой район Центральный.</t>
  </si>
  <si>
    <t>Реконструкция электрических сетей напряжением 6 кВ со строительством участка ВЛ-6 кВ ЛЭП № 740. Иркутская область, город Братск, жилой район Осиновка.</t>
  </si>
  <si>
    <t>Реконструкция электрических сетей напряжением 6 кВ ЛЭП №736 со строительством участка ВЛ-6 кВ. Иркутская область, город Братск, жилой район Осиновка, улица Рудничная, улица Кежемская.</t>
  </si>
  <si>
    <t>Реконструкция электрических сетей напряжением 0,4 кВ со строительством ВЛИ-0,4кВ от ТП № 417. Иркутская область, город Братск, жилой район Осиновка, улица Коршуновская, улица Московская.</t>
  </si>
  <si>
    <t>Реконструкция подстанции напряжением 35/6 кВ ПС "Мелькомбинат" с заменой масляных выключателей напряжением 35кВ на вакуумные выключатели. Иркутская область, город Братск, жилой район Падун.</t>
  </si>
  <si>
    <t>Реконструкция электрических сетей напряжением 6 кВ ЛЭП №838 со строительством участка КЛ-6 кВ от ТП №559 до ТП №98. Иркутская область, город Братск, жилой район Падун, проезд Стройиндустрии.</t>
  </si>
  <si>
    <t>Реконструкция электрических сетей напряжением 6 кВ ЛЭП ЖБИ-2 со строительством участка КЛ-6 кВ от ТП №160 до ТП №98. Иркутская область, город Братск, жилой район Падун, проезд Стройиндустрии.</t>
  </si>
  <si>
    <t>Реконструкция трансформаторной подстанции напряжением 6/0,4 кВ №98. Иркутская область, город Братск, жилой район Падун, проезд Стройиндустрии.</t>
  </si>
  <si>
    <t>Реконструкция электрических сетей напряжением 10 кВ со строительством участка КЛ-10 кВ ЛЭП № 823 от ПС «Энергетик» до  ТП №50. Иркутская область, город Братск, жилой район Энергетик, улица Погодаева.</t>
  </si>
  <si>
    <t>Реконструкция электрических сетей напряжением 10 кВ со строительством участка КЛ-10 кВ ЛЭП № 825 от ПС «Энергетик» до  ТП №50. Иркутская область, город Братск, жилой район Энергетик, улица Погодаева.</t>
  </si>
  <si>
    <t>1.1.1-1</t>
  </si>
  <si>
    <t>1.1.1-2</t>
  </si>
  <si>
    <t>1.1.1-4</t>
  </si>
  <si>
    <t>1.1.1-5</t>
  </si>
  <si>
    <t>1.1.1-6</t>
  </si>
  <si>
    <t>1.1.1-7</t>
  </si>
  <si>
    <t>1.1.1-12</t>
  </si>
  <si>
    <t>Реконструкция электрических сетей напряжением 6 кВ со строительством КТПН напряжением 6/0,4 кВ № 284. Иркутская область, город Братск, жилой район Осиновка.</t>
  </si>
  <si>
    <t>Реконструкция электрических сетей напряжением 6 кВ со строительством нового участка ВЛ-6 кВ ЛЭП № 515. Иркутская область, Братский район, город Вихоревка, улица Звездная.</t>
  </si>
  <si>
    <t>Реконструкция электрических сетей напряжением 6-0,4 кВ со строительством новой КТПН напряжением 6/0,4кВ № 541. Иркутская область, Братский район, город Вихоревка, улица Звездная.</t>
  </si>
  <si>
    <t>Реконструкция электрических сетей напряжением 0,4 кВ со строительством ВЛИ-0,4кВ от новой КТПН №541. Иркутская область, Братский район, город Вихоревка, улица Звездная.</t>
  </si>
  <si>
    <t>Реконструкция электрических сетей напряжением 0,4 кВ со строительством ВЛИ-0,4кВ от КТПН № 98. Иркутская область, Братский район, поселок Прибрежный, улица Трактовая.</t>
  </si>
  <si>
    <t>Реконструкция электрических сетей  напряжением 0,4 кВ со строительством ВЛИ-0,4кВ от ТП №540. Иркутская область, Братский район, город Вихоревка, улица Мечтателей, улица Светлая, улица Мирная.</t>
  </si>
  <si>
    <t>Реконструкция электрических сетей  напряжением 0,4 кВ со строительством ВЛИ-0,4кВ от ТП №353. Иркутская область, Братский район, поселок Тангуй, улица Ленина, улица Гастелло, улица Суворова, улица Смирнова, улица Кутузова, улица  Щорса.</t>
  </si>
  <si>
    <t>Реконструкция электрических сетей  напряжением 0,4 кВ со строительством ВЛИ-0,4кВ от ТП №524. Иркутская область, Братский район, город Вихоревка, улица Первомайская, улица Северная, улица Папанина, улица Ангарская.</t>
  </si>
  <si>
    <t>Реконструкция подстанции напряжением 110/6 кВ ПС "Вихоревка" с заменой масляных выключателей ВМГ-10 на вакуумные выключатели.  Иркутская область,  Братский район, город Вихоревка</t>
  </si>
  <si>
    <t>1.1.2-2</t>
  </si>
  <si>
    <t>1.1.2-3</t>
  </si>
  <si>
    <t>1.1.2-5</t>
  </si>
  <si>
    <t>1.1.2-6</t>
  </si>
  <si>
    <t>1.1.2-12</t>
  </si>
  <si>
    <t>Реконструкция электрических сетей напряжением 0,4 кВ со строительством ВЛИ-0,4кВ от ТП № 151. Иркутская область, Чунский район, поселок Веселый, улица Чехова, улица Мира.</t>
  </si>
  <si>
    <t>Реконструкция электрических сетей напряжением 10-0,4 кВ со строительством КТПН №156. Иркутская область, Чунский район, поселок Веселый, улица Ленина.</t>
  </si>
  <si>
    <t>Реконструкция электрических сетей напряжением 10-0,4 кВ со строительством КТПН № 219. Иркутская область, Чунский район, поселок Октябрьский, улица Горького.</t>
  </si>
  <si>
    <t>Реконструкция электрических сетей напряжением 10-0,4 кВ со строительством КТПН № 220. Иркутская область, Чунский район, поселок Октябрьский, улица Комсомольская.</t>
  </si>
  <si>
    <t>Реконструкция электрических сетей напряжением 0,4 кВ с установкой ж/б приставок к деревянным стойкам опор ВЛ-0,4кВ от КТПН №215. Иркутская область, Чунский район, поселок Октябрьский, улица Горького.</t>
  </si>
  <si>
    <t>Реконструкция электрических сетей напряжением 0,4 кВ с установкой ж/б приставок к деревянным стойкам опор ВЛ-0,4кВ от КТПН №220. Иркутская область, Чунский район, поселок Октябрьский, улица Комсомольская, улица Чапаева.</t>
  </si>
  <si>
    <t>Реконструкция электрических сетей напряжением 0,4 кВ с установкой ж/б приставок к деревянным стойкам опор ВЛ-0,4кВ от КТПН №222. Иркутская область, Чунский район, поселок Октябрьский, улица Матросова.</t>
  </si>
  <si>
    <t>Реконструкция электрических сетей напряжением 0,4 кВ с установкой ж/б приставок к деревянным стойкам опор ВЛ-0,4кВ от КТПН №255. Иркутская область, Чунский район, поселок Новочунка, улица Толстого, улица Комсомольская, улица Пушкина, улица Мира, улица Маяковского, улица Некрасова.</t>
  </si>
  <si>
    <t>1.1.3-1</t>
  </si>
  <si>
    <t>1.1.3-2</t>
  </si>
  <si>
    <t>1.1.3-3</t>
  </si>
  <si>
    <t>1.1.3-4</t>
  </si>
  <si>
    <t>1.1.3-5</t>
  </si>
  <si>
    <t>1.1.3-6</t>
  </si>
  <si>
    <t>1.1.3-7</t>
  </si>
  <si>
    <t>1.1.3-8</t>
  </si>
  <si>
    <t>Реконструкция электрических сетей напряжением 6 кВ со строительством КЛ-6кВ от ТП №43 до ТП №50А. Иркутская область, город Иркутск, Ленинский район, улица Серафимовича, улица Авиастроителей, улица Муравьева.</t>
  </si>
  <si>
    <t>Реконструкция электрических сетей напряжением 6 кВ со строительством КЛ-6кВ от ТП №50А до ТП №50. Иркутская область, город Иркутск, Ленинский район, улица Муравьева, улица Украинская.</t>
  </si>
  <si>
    <t>Реконструкция электрических сетей напряжением 6 кВ со строительством КЛ-6кВ от ТП №71 до ТП №66. Иркутская область, город Иркутск, Ленинский район, улица Волгоградская, улица Новаторов, улица Сибирских партизан, улица Мира.</t>
  </si>
  <si>
    <t>Реконструкция электрических сетей напряжением 6 кВ со строительством КЛ-6кВ от ТП №66 до ТП №65. Иркутская область, город Иркутск, Ленинский район, улица Сибирских партизан, улица Гражданская.</t>
  </si>
  <si>
    <t>Реконструкция электрических сетей напряжением 6 кВ со строительством КЛ-6кВ от ТП №66 до ТП №58. Иркутская область, город Иркутск, Ленинский район, улица Сибирских партизан.</t>
  </si>
  <si>
    <t>Реконструкция электрических сетей напряжением 6 кВ со строительством нового участка ВЛ-6 кВ ЛЭП "Боково". Иркутская область, город Иркутск, Ленинский район, улица Курганская.</t>
  </si>
  <si>
    <t>Реконструкция электрических сетей напряжением 6-0,4 кВ  со строительством новой КТПН напряжением 6/0,4 кВ. Иркутская область, город Иркутск, Ленинский район, улица Курганская.</t>
  </si>
  <si>
    <t>Реконструкция электрических сетей напряжением 0,4 кВ со строительством участков ВЛИ-0,4кВ от новой КТПН напряжением 6/0,4 кВ. Иркутская область, город Иркутск, Ленинский район, улица Курганская.</t>
  </si>
  <si>
    <t>Реконструкция электрических сетей напряжением 0,4 кВ со строительством участков ВЛИ-0,4кВ от  КТПН напряжением 6/0,4 кВ №49. Иркутская область, город Иркутск, Ленинский район, улица Курганская.</t>
  </si>
  <si>
    <t>1.1.4-1</t>
  </si>
  <si>
    <t>1.1.4-2</t>
  </si>
  <si>
    <t>1.1.4-3</t>
  </si>
  <si>
    <t>1.1.4-4</t>
  </si>
  <si>
    <t>1.1.4-5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</si>
  <si>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</si>
  <si>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</si>
  <si>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</si>
  <si>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</si>
  <si>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</si>
  <si>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</si>
  <si>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</si>
  <si>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</si>
  <si>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</si>
  <si>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</si>
  <si>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</si>
  <si>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</si>
  <si>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</si>
  <si>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</si>
  <si>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</si>
  <si>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</si>
  <si>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</si>
  <si>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Автоматизированная 
информационно-измерительная система  учета электроэнергии
АО «Братская электросетевая компания»</t>
  </si>
  <si>
    <t>2.1.1</t>
  </si>
  <si>
    <t xml:space="preserve">Строительство ВЛ-35 кВ,  ПС 35/6кВ "Боково" в Ленинском районе города Иркутска </t>
  </si>
  <si>
    <t>2.1.2</t>
  </si>
  <si>
    <t>Строительство ВЛИ-0.4 кВ от ТП-8. Иркутская область, Ангарский городской округ, поселок Мегет, улица Ангарская.</t>
  </si>
  <si>
    <t>Строительство ВЛ-10 кВ. Иркутская область, Ангарский городской округ, поселок Мегет, улица Весенняя, поселок Ударник, улица Центральная.</t>
  </si>
  <si>
    <t>Строительство ВЛИ-0,4 кВ от ТП-7. Иркутская область, Ангарский городской округ, поселок Мегет, улица Весенняя.</t>
  </si>
  <si>
    <t>2.1.5-1</t>
  </si>
  <si>
    <t>2.1.5-5</t>
  </si>
  <si>
    <t>2.1.5-7</t>
  </si>
  <si>
    <t>Строительство участка  ВЛ-6 кВ ЛЭП "Поселок-3". Иркутская область, город Братск, жилой район Порожский, переулок Уральский.</t>
  </si>
  <si>
    <t>Строительство КТПН №12т напряжением 6/0,4кВ. Иркутская область, город Братск, жилой район Порожский, переулок. Уральский.</t>
  </si>
  <si>
    <t xml:space="preserve">Строительство участка  ВЛ-6 кВ ЛЭП "Поселок-4". Иркутская область, город Братск, жилой район Порожский, переулок Уральский </t>
  </si>
  <si>
    <t>Строительство новой КТПН напряжением 6/0,4кВ. Иркутская область, город Братск, жилой район Порожский, переулок Уральский.</t>
  </si>
  <si>
    <t>Строительство ВЛИ-0,4кВ от новой КТПН напряжением 6/0,4кВ. Иркутская область, город Братск, жилой район Порожский, улица Морская, улица 50 лет Октября, улица XX Партсъезда, переулок Уральский.</t>
  </si>
  <si>
    <t>Строительство ВЛИ-0,4кВ от ТП №23. Иркутская область, Братский район, город Вихоревка, улица Звездная, улица Мира.</t>
  </si>
  <si>
    <t>Строительство участка ВЛ-6 кВ ЛЭП №101. Иркутская область,  Братский район, город Вихоревка, улица Терешковой, улица Тургенева, улица Кирова, улица Дзержинского.</t>
  </si>
  <si>
    <t>Строительство участка ВЛ-6 кВ ЛЭП №516. Иркутская область,  Братский район, город Вихоревка, улица Терешковой, улица Тургенева, улица Кирова, улица Дзержинского</t>
  </si>
  <si>
    <t>Строительство ВЛИ-0,4кВ от ТП №52. Иркутская область, Братский район, город Вихоревка, улица Терешковой, улица Кирова, улица Тургенева, улица Дзержинского.</t>
  </si>
  <si>
    <t>Строительство ВЛ-6кВ от ТП №97А до ТП №97Б. Иркутская область, Братский район, поселок Зяба.</t>
  </si>
  <si>
    <t>Строительство КЛ-6кВ от ТП №97А до ТП №97Б. Иркутская область, Братский район, поселок Зяба.</t>
  </si>
  <si>
    <t>Строительство ВЛИ-0,4 кВ от ТП №7. Иркутская область, Братский район, п. Кежемский, ул. Радищева</t>
  </si>
  <si>
    <t>Строительство ВЛИ-0,4кВ от ТП №100. Иркутская область, Братский район, поселок Прибрежный, улица Профсоюзная.</t>
  </si>
  <si>
    <t>2.1.9-1</t>
  </si>
  <si>
    <t>2.1.9-4</t>
  </si>
  <si>
    <t>2.1.9-5</t>
  </si>
  <si>
    <t>2.1.9-6</t>
  </si>
  <si>
    <t>2.1.10-3</t>
  </si>
  <si>
    <t>Строительство ВЛ-27,5 кВ до ПС №4. Иркутская область, Нижнеилимский район, поселок Соцгородок.</t>
  </si>
  <si>
    <t>Строительство трансформаторной подстанции напряжением 27,5/6 кВ ПС №4. Иркутская область, Нижнеилимский район, поселок Соцгородок.</t>
  </si>
  <si>
    <t>Строительство ВЛ-6 кВ от ПС №4. Иркутская область, Нижнеилимский район, поселок Соцгородок.</t>
  </si>
  <si>
    <t>Строительство ВЛ-6 кВ фидер №1. Иркутская область, Нижнеилимский район, поселок Видим, улица Советская, улица Пионерская.</t>
  </si>
  <si>
    <t>Строительство новой КТПН напряжением 6/0,4кВ. Иркутская область, Нижнеилимский район, поселок Видим, улица Советская, улица Пионерская.</t>
  </si>
  <si>
    <t>Строительство ВЛИ-0,4 кВ от новой КТПН 6/0,4 кВ. Иркутская область, Нижнеилимский район, поселок Видим, улица Советская, улица Пионерская.</t>
  </si>
  <si>
    <t>Строительство ВЛИ-0,4кВ от ТП №106. Иркутская область, Нижнеилимский район, поселок Новая Игирма, улица Вокзальная, улица Дачная.</t>
  </si>
  <si>
    <t>Строительство участка ВЛ-10кВ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</si>
  <si>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>Строительство участка КЛ-10кВ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</si>
  <si>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 xml:space="preserve">Строительство участка ВЛ-10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</si>
  <si>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 xml:space="preserve">Строительство участка КЛ-10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</si>
  <si>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>Строительство ВЛ-10кВ фидер "Станция". Иркутская область, Нижнеилимский район, поселок Новая Игирма, улица Кильдерова, улица Клубничная.</t>
  </si>
  <si>
    <t>Строительство новой КТПН напряжением 10/0,4кВ. Иркутская область, Нижнеилимский район, поселок Новая Игирма, улица Кильдерова, улица Клубничная.</t>
  </si>
  <si>
    <t>Строительство ВЛИ-0,4кВ от новой КТПН 6/0,4 кВ. Иркутская область, Нижнеилимский район, п. Новая Игирма, ул. Кильдерова, ул. Клубничная.</t>
  </si>
  <si>
    <t>Строительство ВЛ-6 кВ. Иркутская область, Нижнеилимский район, поселок Речушка, улица Советская, улица Пионерская.</t>
  </si>
  <si>
    <t>Строительство КТПН напряжением 6/0,4кВ №9. Иркутская область, Нижнеилимский район, поселок Речушка, улица Советская, улица Пионерская.</t>
  </si>
  <si>
    <t>Строительство ВЛИ-0,4 кВ фидер №2 от ТП №9. Иркутская область, Нижнеилимский район, п. Речушка, ул. Советская, ул. Пионерская.</t>
  </si>
  <si>
    <t>Строительство участка ВЛ-6 кВ ЛЭП №138. Иркутская область, Чунский район, поселок Лесогорск, улица Рабочая, улица Боровая, улица Почтовая, улица Шлыкова.</t>
  </si>
  <si>
    <t>Строительство участка ВЛ-6 кВ ЛЭП №134. Иркутская область, Чунский район, поселок Лесогорск, улица Лермонтова, улица Калинина, переулок Калинина.</t>
  </si>
  <si>
    <t>Строительство новой КТПН напряжением 6/0,4кВ. Иркутская область, Чунский район, поселок Лесогорск, улица Лермонтова, улица Калинина, переулок Калинина.</t>
  </si>
  <si>
    <t>Строительство ВЛИ-0.4кВ от новой КТПН. Иркутская область, Чунский район, поселок Лесогорск, улица Лермонтова, улица Калинина, переулок Калинина.</t>
  </si>
  <si>
    <t>2.1.11-1</t>
  </si>
  <si>
    <t>Строительство участка  ЛЭП-10кВ ЛЭП №562. Иркутская область, город Братск, жилой район Центральный, 27 микрорайон, улица Дивногорская, переулок первый Лучевой.</t>
  </si>
  <si>
    <t>Строительство КТПН № 751 напряжением 10/0,4кВ. Иркутская область, город Братск, жилой район Центральный, 27 микрорайон, улица Дивногорская, переулок первый Лучевой.</t>
  </si>
  <si>
    <t>Строительство ВЛИ-0,4кВ от новой КТПН №751. Иркутская область, город Братск, жилой район Центральный, 27 микрорайон, улица Дивногорская, переулок первый Лучевой.</t>
  </si>
  <si>
    <t>Строительство кабельной линии напряжением 10кВ от ТП№42 до ТП№317. Иркутская область, город Братск, жилой район Центральный.</t>
  </si>
  <si>
    <t>Установка дополнительных ячеек напряжением 10кВ в ТП №317. Иркутская область, город Братск, жилой район Центральный.</t>
  </si>
  <si>
    <t>2.1.12-1</t>
  </si>
  <si>
    <t>2.1.12-2</t>
  </si>
  <si>
    <t>2.1.12-6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</si>
  <si>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</si>
  <si>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</si>
  <si>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</si>
  <si>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</si>
  <si>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</si>
  <si>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*</t>
  </si>
  <si>
    <t>**</t>
  </si>
  <si>
    <t>***</t>
  </si>
  <si>
    <t>Строительство участка ВЛ-6 кВ ЛЭП №515. Иркутская область, Братский район, город Вихоревка, улица Кирова.</t>
  </si>
  <si>
    <t>Строительство ВЛИ-0,4кВ от КТПН №19т. Иркутская область, город Братск, жилой район Порожский, улица Морская.</t>
  </si>
  <si>
    <t xml:space="preserve">Реконструкция электрических сетей напряжением 0,4 кВ со строительством ВЛИ-0,4кВ от ТП № 126. Иркутская область, город Братск, жилой район Падун, улица 1-я Таежная, улица 2-я Таежная, улица 3-я Таежная, улица Чапаева, переулок 2-ой Линейный. </t>
  </si>
  <si>
    <t>1.1.1-3-1</t>
  </si>
  <si>
    <t>1.1.1-3-2</t>
  </si>
  <si>
    <t>1.1.1-8-1</t>
  </si>
  <si>
    <t>1.1.1-8-2</t>
  </si>
  <si>
    <t>1.1.1-8-3</t>
  </si>
  <si>
    <t>1.1.1-10-1</t>
  </si>
  <si>
    <t>1.1.1-10-2</t>
  </si>
  <si>
    <t>1.1.1-9-3</t>
  </si>
  <si>
    <t>1.1.2-1-1</t>
  </si>
  <si>
    <t>1.1.2-1-2</t>
  </si>
  <si>
    <t>1.1.2-1-3</t>
  </si>
  <si>
    <t>1.1.2-4-2</t>
  </si>
  <si>
    <t>1.1.4-6-1</t>
  </si>
  <si>
    <t>1.1.4-6-2</t>
  </si>
  <si>
    <t>1.1.4-6-3</t>
  </si>
  <si>
    <t>1.1.4-6-4</t>
  </si>
  <si>
    <t>2.1.5-2-1</t>
  </si>
  <si>
    <t>2.1.5-2-2</t>
  </si>
  <si>
    <t>2.1.5-3-1</t>
  </si>
  <si>
    <t>2.1.5-3-2</t>
  </si>
  <si>
    <t>2.1.8-1-1</t>
  </si>
  <si>
    <t>2.1.8-1-2</t>
  </si>
  <si>
    <t>2.1.8-1-3</t>
  </si>
  <si>
    <t>2.1.8-2-1</t>
  </si>
  <si>
    <t>2.1.8-2-2</t>
  </si>
  <si>
    <t>2.1.8-2-3</t>
  </si>
  <si>
    <t>2.1.8-3-3</t>
  </si>
  <si>
    <t>2.1.9-2-1</t>
  </si>
  <si>
    <t>2.1.9-2-2</t>
  </si>
  <si>
    <t>2.1.9-2-3</t>
  </si>
  <si>
    <t>2.1.9-3-1</t>
  </si>
  <si>
    <t>2.1.9-3-2</t>
  </si>
  <si>
    <t>2.1.10-1-1</t>
  </si>
  <si>
    <t>2.1.10-1-2</t>
  </si>
  <si>
    <t>2.1.10-1-3</t>
  </si>
  <si>
    <t>2.1.10-2-1</t>
  </si>
  <si>
    <t>2.1.10-2-2</t>
  </si>
  <si>
    <t>2.1.10-2-3</t>
  </si>
  <si>
    <t>2.1.10-4-1</t>
  </si>
  <si>
    <t>2.1.10-4-2</t>
  </si>
  <si>
    <t>2.1.10-5-1</t>
  </si>
  <si>
    <t>2.1.10-5-2</t>
  </si>
  <si>
    <t>2.1.10-6-1</t>
  </si>
  <si>
    <t>2.1.10-6-2</t>
  </si>
  <si>
    <t>2.1.10-6-3</t>
  </si>
  <si>
    <t>2.1.10-7-1</t>
  </si>
  <si>
    <t>2.1.10-7-2</t>
  </si>
  <si>
    <t>2.1.10-7-3</t>
  </si>
  <si>
    <t>2.1.11-2-1</t>
  </si>
  <si>
    <t>2.1.11-2-2</t>
  </si>
  <si>
    <t>2.1.11-2-3</t>
  </si>
  <si>
    <t>2.1.12-3-1</t>
  </si>
  <si>
    <t>2.1.12-3-2</t>
  </si>
  <si>
    <t>2.1.12-3-3</t>
  </si>
  <si>
    <t>2.1.12-4-1</t>
  </si>
  <si>
    <t>2.1.12-4-2</t>
  </si>
  <si>
    <t>2.1.12-5-1</t>
  </si>
  <si>
    <t>2.1.12-5-2</t>
  </si>
  <si>
    <t>Строительство ВЛИ-0,4кВ от ТП № 145. Иркутская область, г.Братск, ж/р Падун, ул.Полевая.</t>
  </si>
  <si>
    <t>Строительство участка ЛЭП 10 кВ "База Т-2" в жилом районе Центральный города Братска.</t>
  </si>
  <si>
    <t>Строительство участка ЛЭП 10 кВ № 671  в жилом районе Центральный города Братска.</t>
  </si>
  <si>
    <t>ИП-2019</t>
  </si>
  <si>
    <t>1.1.1-18</t>
  </si>
  <si>
    <t>Реконструкция воздушных линий электропередачи напряжением 6-10 кВ в городе Братске.</t>
  </si>
  <si>
    <t>1.1.3-21</t>
  </si>
  <si>
    <t>Реконструкция воздушных линий электропередачи напряжением 6-10 кВ в Чунском районе</t>
  </si>
  <si>
    <t>2.1.5-8-1</t>
  </si>
  <si>
    <t>2.1.5-8-2</t>
  </si>
  <si>
    <t>Строительство ВЛИ-0,4 кВ от ТП-7. Иркутская область, Ангарский городской округ, поселок Мегет, переулок Совхозный, улица Весенняя.</t>
  </si>
  <si>
    <t>2.1.5-4-1</t>
  </si>
  <si>
    <t>2.1.5-4-2</t>
  </si>
  <si>
    <t>2.1.5-4-3</t>
  </si>
  <si>
    <t>Строительство ВЛ-10кВ.  Иркутская область, Ангарский городской округ, поселок Мегет, переулок Совхозный, улица Ангарская.</t>
  </si>
  <si>
    <t>Строительство ВЛИ-0,4 кВ от ТП-8. Иркутская область, Ангарский городской округ, поселок Мегет, улица Весенняя.</t>
  </si>
  <si>
    <t>Строительство ВЛ-10кВ.  Иркутская область, Ангарский городской округ, поселок Ударник, переулок Западный, улица Центральная.</t>
  </si>
  <si>
    <t>Строительство ВЛИ-0,4 кВ от ТП-Ударник. Иркутская область, Ангарский городской округ, поселок Ударник, улица Центральная.</t>
  </si>
  <si>
    <t>2.1.5-9</t>
  </si>
  <si>
    <t>Строительство КЛ-10кВ от ТП №708 до нового СКТП. Иркутская область, Ангарский городской округ, поселок Мегет, улица Садовая.</t>
  </si>
  <si>
    <t>2.1.5-6</t>
  </si>
  <si>
    <t>2.1.5-10-1</t>
  </si>
  <si>
    <t>2.1.5-10-2</t>
  </si>
  <si>
    <t>2.1.5-11-1</t>
  </si>
  <si>
    <t>2.1.5-11-2</t>
  </si>
  <si>
    <t>2.1.5-11-3</t>
  </si>
  <si>
    <t>2.1.5-11-4</t>
  </si>
  <si>
    <t>2.1.5-12</t>
  </si>
  <si>
    <t>2.1.5-13</t>
  </si>
  <si>
    <t>Строительство ВЛ-10 кВ. Иркутская область, Ангарский городской округ, поселок Мегет, улица Садовая.</t>
  </si>
  <si>
    <t>Строительство новой СКТП № 1 напряжением 10/0,4 кВ. Иркутская область, Ангарский городской округ, поселок Мегет, улица Ангарская.</t>
  </si>
  <si>
    <t>Строительство новой СКТП № 2 напряжением 10/0,4 кВ. Иркутская область, Ангарский городской округ, поселок Мегет, улица Ангарская.</t>
  </si>
  <si>
    <t>Строительство ВЛИ-0,4 кВ от новой СКТП № 1. Иркутская область, Ангарский городской округ, поселок Мегет, улица Ангарская.</t>
  </si>
  <si>
    <t>Строительство ВЛИ-0,4 кВ от новой СКТП № 2. Иркутская область, Ангарский городской округ, поселок Мегет, улица Ангарская.</t>
  </si>
  <si>
    <t>Строительство новой СКТП № 3 напряжением 10/0,4 кВ. Иркутская область, Ангарский городской округ, поселок Мегет, улица Весенняя.</t>
  </si>
  <si>
    <t>Строительство ВЛИ-0,4 кВ от новой СКТП № 3. Иркутская область, Ангарский городской округ, поселок Мегет, улица Весенняя.</t>
  </si>
  <si>
    <t>Строительство новой СКТП № 4 напряжением 10/0,4 кВ. Иркутская область, Ангарский городской округ, поселок Мегет, улица Садовая.</t>
  </si>
  <si>
    <t>Строительство новой СКТП №5 напряжением 10/0,4 кВ. Иркутская область, Ангарский городской округ, поселок Мегет, улица Молодежная.</t>
  </si>
  <si>
    <t>Строительство ВЛИ-0,4 кВ от новой СКТП № 4. Иркутская область, Ангарский городской округ, поселок Мегет, улица Березовая, улица Молодежная.</t>
  </si>
  <si>
    <t>Строительство ВЛИ-0,4 кВ от новой СКТП № 5. Иркутская область, Ангарский городской округ, поселок Мегет, улица Молодежная, улица Надежды.</t>
  </si>
  <si>
    <t>1.1.1-17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</si>
  <si>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</si>
  <si>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</si>
  <si>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</si>
  <si>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</si>
  <si>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</si>
  <si>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</si>
  <si>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</si>
  <si>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</si>
  <si>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</si>
  <si>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</si>
  <si>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</si>
  <si>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</si>
  <si>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</si>
  <si>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</si>
  <si>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</si>
  <si>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</si>
  <si>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</si>
  <si>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</si>
  <si>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</si>
  <si>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</si>
  <si>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</si>
  <si>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</si>
  <si>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</si>
  <si>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</si>
  <si>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</si>
  <si>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</si>
  <si>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</si>
  <si>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</si>
  <si>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</si>
  <si>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</si>
  <si>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</si>
  <si>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</si>
  <si>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</si>
  <si>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</si>
  <si>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t>1.1.3-22</t>
  </si>
  <si>
    <t>АО "БЭСК"</t>
  </si>
  <si>
    <t>Реконструкция электрических сетей напряжением 6-10 кВ с заменой старых КТПН на новые, с заменой силовых трансформаторов, установкой ячеек напряжением 6-10 кВ, панелей напряжением 0,4 кВ в городе Братске</t>
  </si>
  <si>
    <t>Реконструкция электрических сетей напряжением 6-10 кВ с заменой силовых трансформаторов, установкой ячеек напряжением 6-10 кВ, панелей напряжением 0,4 кВ в городе Вихоревка, поселках Братского и Нижнеилимского районов</t>
  </si>
  <si>
    <t>Реконструкция электрических сетей напряжением 6-10 кВ с заменой силовых трансформаторов, установкой ячеек напряжением 6-10 кВ, панелей напряжением 0,4 кВ в Чунском районе</t>
  </si>
  <si>
    <t>Строительство ВЛИ-0.4 кВ от ТП №7. Иркутская область, Ангарский городской округ, п. Мегет, улица Долгожданная.</t>
  </si>
  <si>
    <t>Строительство ВЛИ-0.4 кВ от ТП №8. Иркутская область, Ангарский городской округ, п. Мегет, улица Долгожданная.</t>
  </si>
  <si>
    <t>Строительство ВЛИ-0,4кВ от новой КТПН №12т. Иркутская область, город Братск, жилой район Порожский, улица ХХ Партсъезда, улица Нагорная, улица Лесная, улица Сибирская, переулок Уральский, переулок Киевский.</t>
  </si>
  <si>
    <t>Строительство участка ЛЭП-10кВ №625Б от подстанции напряжением 110/10кВ "Бикей". Иркутская область, город Братск, жилой район Бикей, улица Придорожная, улица Совхозная, улица Полевая.</t>
  </si>
  <si>
    <t>Строительство участка ЛЭП-10кВ №624Б от подстанции напряжением 110/10кВ "Бикей". Иркутская область, город Братск, жилой район Бикей, улица Придорожная, улица Совхозная, улица Профсоюзная, улица Фестивальная, улица Полевая.</t>
  </si>
  <si>
    <t>Генеральный директор</t>
  </si>
  <si>
    <t>С.И. Кабаев</t>
  </si>
  <si>
    <t>Объем финансирования [отчетный год]</t>
  </si>
  <si>
    <t>план **</t>
  </si>
  <si>
    <t>Отклонение ***</t>
  </si>
  <si>
    <t>%</t>
  </si>
  <si>
    <t>в том числе за счет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</si>
  <si>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</si>
  <si>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</si>
  <si>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Причины отклонений</t>
  </si>
  <si>
    <t>Введено (оформлено актами ввода в эксплуатацию),
млн. рублей</t>
  </si>
  <si>
    <t>Осталось профинансировать по результатам отчетного периода *</t>
  </si>
  <si>
    <t>Остаток стоимости на начало года *</t>
  </si>
  <si>
    <t>Акционерное общество "Братская электросетевая компания"</t>
  </si>
  <si>
    <t>В ценах отчетного года</t>
  </si>
  <si>
    <t>План согласно утвержденной инвестиционной программе.</t>
  </si>
  <si>
    <t>Накопленным итогом за год.</t>
  </si>
  <si>
    <t>Приложение № 6.1
к Приказу Минэнерго России
от 24.03.2010 № 114</t>
  </si>
  <si>
    <t>"_____"     ___марта___ 2019 г.</t>
  </si>
  <si>
    <t>Отчет об исполнении инвестиционной программы за 2018 год, млн. рублей без НДС</t>
  </si>
  <si>
    <t>(предоставляется ежегодно)</t>
  </si>
  <si>
    <t>Освоено (закрыто актами выполнен-
ных работ),
млн. рублей</t>
  </si>
  <si>
    <r>
      <rPr>
        <b/>
        <sz val="14"/>
        <color theme="1"/>
        <rFont val="Calibri"/>
        <family val="2"/>
        <charset val="204"/>
        <scheme val="minor"/>
      </rPr>
      <t>Примечание</t>
    </r>
    <r>
      <rPr>
        <sz val="14"/>
        <color theme="1"/>
        <rFont val="Calibri"/>
        <family val="2"/>
        <charset val="204"/>
        <scheme val="minor"/>
      </rPr>
      <t>: для сетевых объектов с разделением объектов на ПС, ВЛ и КЛ.</t>
    </r>
  </si>
  <si>
    <t>факт ***</t>
  </si>
  <si>
    <t>изменение физических объемов работ по результатам уточнения ПСД; изменение стоимости оборудования и материалов по результатам закупочных процедур</t>
  </si>
  <si>
    <t>изменение стоимости оборудования и материалов по результатам закупочных процедур</t>
  </si>
  <si>
    <t>уменьшение стоимости оборудования и материалов по результатам закупочных процедур</t>
  </si>
  <si>
    <t>изменение физических объемов работ по результатам уточнения ПСД</t>
  </si>
  <si>
    <t>уменьшение физических объемов работ по строительству фундамента КТПН по результатам уточнения ПСД; изменение стоимости оборудования и материалов по результатам закупочных процедур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</si>
  <si>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</si>
  <si>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>увеличение физических объемов работ по результатам уточнения ПСД в связи с изменением трассы линий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</si>
  <si>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>увеличение физических объемов работ по строительству фундамента КТПН по результатам уточнения ПСД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</si>
  <si>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сетей; изменение стоимости оборудования и материалов по результатам закупочных процедур</t>
  </si>
  <si>
    <t>уменьшение физических объемов работ по благоустройству по результатам уточнения ПСД; изменение стоимости оборудования и материалов по результатам закупочных процедур</t>
  </si>
  <si>
    <t>уменьшение физических объемов работ по благоустройству и доставки ж/б приставок; изменение стоимости оборудования и материалов по результатам закупочных процедур</t>
  </si>
  <si>
    <t>уменьшение обьемов работ по строительству фундамента, изменение стоимости оборудования и материалов по результатам закупочных процедур</t>
  </si>
  <si>
    <t>увеличение физических объемов работ по монтажу контуров заземления по результатам уточнения ПСД .</t>
  </si>
  <si>
    <t>уменьшение физических объемов работ по стротельству контура заземления, изменение стоимости оборудования и материалов по результатам закупочных процедур</t>
  </si>
  <si>
    <t xml:space="preserve">увеличение физических объемов работ по строительству  контуров заземления, выполнению работ по благоустройству </t>
  </si>
  <si>
    <t>уменьшение физических объемов работ по строительству фундамента КТПН и выполнению благоустройства территории; изменение стоимости оборудования и материалов по результатам закупочных процедур</t>
  </si>
  <si>
    <t>изменение физических объемов работ в связи с  уменьшением работ по восстановлению благоустройства (в том числе асфальтобетонна), связанных с уточнением трассы строительства линии электропередачи, по результатам выделения муниципальным образованием земельных участков для строительства и реконстукции; изменение стоимости оборудования и материалов по результатам закупочных процедур</t>
  </si>
  <si>
    <t xml:space="preserve">увеличение физических объемов работ по результатам уточнения ПСД, связанных со строительством  контура заземления и общестроительными работами </t>
  </si>
  <si>
    <t>уменьшение стоимости ПИР в связи с уменьшением обьемов и стоимости топографической съемки (частичное использование существующей топографической съемки)</t>
  </si>
  <si>
    <t>уменьшение физических объемов работ по строительству фундамента КТПН; изменение стоимости оборудования и материалов по результатам закупочных процедур</t>
  </si>
  <si>
    <t>уменьшение физических объемов работ  по результатам уточнения ПСД, в связи с установкой новых ТП</t>
  </si>
  <si>
    <t>изменение физических объемов работ по благоустройству; изменение стоимости оборудования и материалов по результатам закупочных процедур</t>
  </si>
  <si>
    <t>увеличение физических объемов работ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и реконстукции электрических сетей.</t>
  </si>
  <si>
    <t xml:space="preserve">изменение физических объемов работ и затрат в связи с переносом щитов учета на опоры ВЛИ-0,4кВ 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</si>
  <si>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</t>
  </si>
  <si>
    <t>изменение физических объемов работ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сетей; изменение стоимости оборудования и материалов по результатам закупочных процедур</t>
  </si>
  <si>
    <t>уменьшение физических объемов работ по благоустройству, контурам заземления по результатам уточнения ПСД; изменение стоимости оборудования и материалов по результатам закупочных процедур</t>
  </si>
  <si>
    <t>изменение физических объемов работ по благоустройству и пересечениям по результатам уточнения ПСД; изменение стоимости оборудования и материалов по результатам закупочных процедур</t>
  </si>
  <si>
    <t xml:space="preserve">увеличение физических объемов работ по строительству контуров зазеления и грозозащиты, благоустройству по результатам уточнения ПСД 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</si>
  <si>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</t>
  </si>
  <si>
    <t>изменение физических объемов работ по результатам уточнения ПСД; увеличение стоимости оборудования и материалов по результатам уточнения ПСД</t>
  </si>
  <si>
    <t>увеличение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</si>
  <si>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 электрических сетей; изменение стоимости оборудования и материалов по результатам закупочных процедур</t>
  </si>
  <si>
    <t>изменение физических объемов работ в связи с  уменьшением работ по восстановлению благоустройства, связанных с изменением трассы строительства линии электропередачи, по результатам выделения муниципальным образованием земельных участков для строительства; изменение стоимости оборудования и материалов по результатам закупочных процедур</t>
  </si>
  <si>
    <t xml:space="preserve">увеличение физических объемов работ по результатам уточнения ПСД, в связи с изменением трассы линии электропередачи </t>
  </si>
  <si>
    <t>изменение физических объемов работ по результатам уточнения ПСД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</t>
  </si>
  <si>
    <t>изменение физических объемов работ по благоустройству и пересечению с инженерными комуникациями и автодорогой по результатам уточнения ПСД, в связи с изменением трассы линии электропередачи по результатам выделения муниципальным образованием земельных участков для строительства электрических сетей; изменение стоимости оборудования и материалов по результатам закупочных процедур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</si>
</sst>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00"/>
    <numFmt numFmtId="166" formatCode="0.0%"/>
    <numFmt numFmtId="167" formatCode="#,##0.00000"/>
  </numFmts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164" fontId="1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1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 applyAlignment="1">
      <alignment horizontal="center" vertical="center"/>
    </xf>
    <xf numFmtId="0" fontId="3" fillId="2" borderId="0" xfId="0" applyFont="1" applyFill="1"/>
    <xf numFmtId="164" fontId="3" fillId="2" borderId="0" xfId="0" applyNumberFormat="1" applyFont="1" applyFill="1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/>
    <xf numFmtId="164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/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Border="1" applyAlignment="1"/>
    <xf numFmtId="0" fontId="11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 vertical="center"/>
    </xf>
    <xf numFmtId="0" fontId="11" fillId="2" borderId="9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center" vertical="top"/>
    </xf>
    <xf numFmtId="0" fontId="11" fillId="2" borderId="0" xfId="0" applyFont="1" applyFill="1" applyAlignment="1">
      <alignment horizontal="right" vertical="top"/>
    </xf>
    <xf numFmtId="0" fontId="11" fillId="2" borderId="0" xfId="0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12" fillId="2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165" fontId="7" fillId="2" borderId="0" xfId="0" applyNumberFormat="1" applyFont="1" applyFill="1" applyAlignment="1">
      <alignment horizontal="left" vertical="center"/>
    </xf>
    <xf numFmtId="164" fontId="7" fillId="2" borderId="0" xfId="0" applyNumberFormat="1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164" fontId="0" fillId="2" borderId="0" xfId="0" applyNumberFormat="1" applyFill="1"/>
    <xf numFmtId="166" fontId="0" fillId="2" borderId="0" xfId="0" applyNumberFormat="1" applyFill="1"/>
    <xf numFmtId="164" fontId="1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/>
    <xf numFmtId="164" fontId="9" fillId="2" borderId="1" xfId="0" applyNumberFormat="1" applyFont="1" applyFill="1" applyBorder="1"/>
    <xf numFmtId="164" fontId="9" fillId="2" borderId="1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BEEF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2"/>
  <sheetViews>
    <sheetView tabSelected="1" view="pageBreakPreview" topLeftCell="A127" zoomScale="50" zoomScaleNormal="50" zoomScaleSheetLayoutView="50" workbookViewId="0">
      <selection activeCell="M152" sqref="M152"/>
    </sheetView>
  </sheetViews>
  <sheetFormatPr defaultRowHeight="18.75"/>
  <cols>
    <col min="1" max="1" width="15.85546875" style="8" customWidth="1"/>
    <col min="2" max="2" width="91.85546875" style="3" customWidth="1"/>
    <col min="3" max="3" width="17.28515625" style="3" customWidth="1"/>
    <col min="4" max="5" width="17.7109375" style="3" customWidth="1"/>
    <col min="6" max="6" width="20.28515625" style="3" customWidth="1"/>
    <col min="7" max="7" width="20.140625" style="3" customWidth="1"/>
    <col min="8" max="8" width="18.42578125" style="3" customWidth="1"/>
    <col min="9" max="10" width="19" style="3" customWidth="1"/>
    <col min="11" max="11" width="20.28515625" style="3" customWidth="1"/>
    <col min="12" max="12" width="18.7109375" style="3" customWidth="1"/>
    <col min="13" max="13" width="60.140625" style="3" customWidth="1"/>
    <col min="14" max="14" width="13.85546875" style="57" customWidth="1"/>
    <col min="15" max="15" width="14.140625" style="57" customWidth="1"/>
    <col min="18" max="18" width="4.5703125" customWidth="1"/>
  </cols>
  <sheetData>
    <row r="1" spans="1:15" ht="69" customHeight="1">
      <c r="K1" s="94" t="s">
        <v>320</v>
      </c>
      <c r="L1" s="94"/>
      <c r="M1" s="94"/>
    </row>
    <row r="2" spans="1:15" ht="23.25">
      <c r="L2" s="41"/>
      <c r="M2" s="48" t="s">
        <v>7</v>
      </c>
    </row>
    <row r="3" spans="1:15" ht="23.25">
      <c r="L3" s="41"/>
      <c r="M3" s="48" t="s">
        <v>303</v>
      </c>
    </row>
    <row r="4" spans="1:15" ht="31.9" customHeight="1">
      <c r="L4" s="85"/>
      <c r="M4" s="84" t="s">
        <v>294</v>
      </c>
    </row>
    <row r="5" spans="1:15" ht="19.899999999999999" customHeight="1">
      <c r="L5" s="42"/>
      <c r="M5" s="49" t="s">
        <v>304</v>
      </c>
    </row>
    <row r="6" spans="1:15" ht="33.6" customHeight="1">
      <c r="K6" s="43"/>
      <c r="L6" s="43"/>
      <c r="M6" s="50"/>
    </row>
    <row r="7" spans="1:15" ht="23.25">
      <c r="L7" s="44"/>
      <c r="M7" s="51" t="s">
        <v>8</v>
      </c>
    </row>
    <row r="8" spans="1:15" ht="26.25" customHeight="1">
      <c r="L8" s="45"/>
      <c r="M8" s="53" t="s">
        <v>321</v>
      </c>
    </row>
    <row r="9" spans="1:15" s="3" customFormat="1" ht="23.25">
      <c r="A9" s="8"/>
      <c r="K9" s="46"/>
      <c r="L9" s="46"/>
      <c r="M9" s="52" t="s">
        <v>9</v>
      </c>
      <c r="N9" s="58"/>
      <c r="O9" s="58"/>
    </row>
    <row r="10" spans="1:15" s="3" customFormat="1" ht="22.5">
      <c r="A10" s="95" t="s">
        <v>316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58"/>
      <c r="O10" s="58"/>
    </row>
    <row r="11" spans="1:15" s="3" customFormat="1" ht="22.5">
      <c r="A11" s="95" t="s">
        <v>322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58"/>
      <c r="O11" s="58"/>
    </row>
    <row r="12" spans="1:15" s="3" customFormat="1" ht="22.5">
      <c r="A12" s="95" t="s">
        <v>323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58"/>
      <c r="O12" s="58"/>
    </row>
    <row r="13" spans="1:15" s="3" customFormat="1">
      <c r="A13" s="8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58"/>
      <c r="O13" s="58"/>
    </row>
    <row r="14" spans="1:15" s="3" customFormat="1" ht="58.5" customHeight="1">
      <c r="A14" s="96" t="s">
        <v>0</v>
      </c>
      <c r="B14" s="96" t="s">
        <v>1</v>
      </c>
      <c r="C14" s="96" t="s">
        <v>315</v>
      </c>
      <c r="D14" s="87" t="s">
        <v>305</v>
      </c>
      <c r="E14" s="88"/>
      <c r="F14" s="91" t="s">
        <v>324</v>
      </c>
      <c r="G14" s="91" t="s">
        <v>313</v>
      </c>
      <c r="H14" s="96" t="s">
        <v>314</v>
      </c>
      <c r="I14" s="96" t="s">
        <v>307</v>
      </c>
      <c r="J14" s="96"/>
      <c r="K14" s="96"/>
      <c r="L14" s="96"/>
      <c r="M14" s="96" t="s">
        <v>312</v>
      </c>
      <c r="N14" s="58"/>
      <c r="O14" s="58"/>
    </row>
    <row r="15" spans="1:15" s="3" customFormat="1" ht="33.75" customHeight="1">
      <c r="A15" s="96"/>
      <c r="B15" s="96"/>
      <c r="C15" s="96"/>
      <c r="D15" s="89"/>
      <c r="E15" s="90"/>
      <c r="F15" s="92"/>
      <c r="G15" s="92"/>
      <c r="H15" s="96"/>
      <c r="I15" s="96" t="s">
        <v>2</v>
      </c>
      <c r="J15" s="96" t="s">
        <v>308</v>
      </c>
      <c r="K15" s="96" t="s">
        <v>309</v>
      </c>
      <c r="L15" s="96"/>
      <c r="M15" s="96"/>
      <c r="N15" s="58"/>
      <c r="O15" s="58"/>
    </row>
    <row r="16" spans="1:15" s="3" customFormat="1" ht="113.25" customHeight="1">
      <c r="A16" s="96"/>
      <c r="B16" s="96"/>
      <c r="C16" s="96"/>
      <c r="D16" s="47" t="s">
        <v>306</v>
      </c>
      <c r="E16" s="69" t="s">
        <v>326</v>
      </c>
      <c r="F16" s="93"/>
      <c r="G16" s="93"/>
      <c r="H16" s="96"/>
      <c r="I16" s="96"/>
      <c r="J16" s="96"/>
      <c r="K16" s="47" t="s">
        <v>310</v>
      </c>
      <c r="L16" s="47" t="s">
        <v>311</v>
      </c>
      <c r="M16" s="96"/>
      <c r="N16" s="58"/>
      <c r="O16" s="58"/>
    </row>
    <row r="17" spans="1:18" s="3" customFormat="1">
      <c r="A17" s="30"/>
      <c r="B17" s="72" t="s">
        <v>3</v>
      </c>
      <c r="C17" s="27"/>
      <c r="D17" s="73">
        <f>D18+D81</f>
        <v>256.61936939999998</v>
      </c>
      <c r="E17" s="73">
        <f t="shared" ref="E17:F17" si="0">E18+E81</f>
        <v>256.81900024999999</v>
      </c>
      <c r="F17" s="73">
        <f t="shared" si="0"/>
        <v>256.81900024999999</v>
      </c>
      <c r="G17" s="73"/>
      <c r="H17" s="73"/>
      <c r="I17" s="73">
        <f>I18+I81</f>
        <v>0.19963085000002634</v>
      </c>
      <c r="J17" s="74">
        <f t="shared" ref="J17:J64" si="1">I17/D17</f>
        <v>7.7792588481057328E-4</v>
      </c>
      <c r="K17" s="73"/>
      <c r="L17" s="73"/>
      <c r="M17" s="73"/>
      <c r="N17" s="59"/>
      <c r="O17" s="58"/>
    </row>
    <row r="18" spans="1:18" s="3" customFormat="1">
      <c r="A18" s="30">
        <v>1</v>
      </c>
      <c r="B18" s="75" t="s">
        <v>4</v>
      </c>
      <c r="C18" s="27"/>
      <c r="D18" s="73">
        <f>D19+D78</f>
        <v>79.769344000000018</v>
      </c>
      <c r="E18" s="73">
        <f t="shared" ref="E18:F18" si="2">E19+E78</f>
        <v>78.641735949999983</v>
      </c>
      <c r="F18" s="73">
        <f t="shared" si="2"/>
        <v>78.641735949999983</v>
      </c>
      <c r="G18" s="73"/>
      <c r="H18" s="73"/>
      <c r="I18" s="73">
        <f>I19+I78</f>
        <v>-1.1276080499999996</v>
      </c>
      <c r="J18" s="74">
        <f t="shared" si="1"/>
        <v>-1.4135857128272226E-2</v>
      </c>
      <c r="K18" s="73"/>
      <c r="L18" s="73"/>
      <c r="M18" s="73"/>
      <c r="N18" s="58"/>
      <c r="O18" s="58"/>
    </row>
    <row r="19" spans="1:18" s="3" customFormat="1">
      <c r="A19" s="29" t="s">
        <v>6</v>
      </c>
      <c r="B19" s="75" t="s">
        <v>5</v>
      </c>
      <c r="C19" s="27"/>
      <c r="D19" s="73">
        <f>SUM(D20:D64)</f>
        <v>53.97262400000001</v>
      </c>
      <c r="E19" s="73">
        <f>SUM(E20:E64)</f>
        <v>52.929757999999978</v>
      </c>
      <c r="F19" s="73">
        <f>SUM(F20:F64)</f>
        <v>52.929757999999978</v>
      </c>
      <c r="G19" s="73"/>
      <c r="H19" s="73"/>
      <c r="I19" s="73">
        <f>SUM(I20:I64)</f>
        <v>-1.0428660000000005</v>
      </c>
      <c r="J19" s="74">
        <f t="shared" si="1"/>
        <v>-1.932212893707003E-2</v>
      </c>
      <c r="K19" s="73"/>
      <c r="L19" s="73"/>
      <c r="M19" s="73"/>
      <c r="N19" s="59"/>
      <c r="O19" s="58"/>
    </row>
    <row r="20" spans="1:18" s="3" customFormat="1" ht="56.25">
      <c r="A20" s="29" t="s">
        <v>23</v>
      </c>
      <c r="B20" s="28" t="s">
        <v>10</v>
      </c>
      <c r="C20" s="32"/>
      <c r="D20" s="27">
        <v>1.538375</v>
      </c>
      <c r="E20" s="32">
        <v>1.248578</v>
      </c>
      <c r="F20" s="27">
        <f>E20</f>
        <v>1.248578</v>
      </c>
      <c r="G20" s="32"/>
      <c r="H20" s="76"/>
      <c r="I20" s="27">
        <f t="shared" ref="I20:I64" si="3">E20-D20</f>
        <v>-0.28979700000000008</v>
      </c>
      <c r="J20" s="63">
        <f t="shared" si="1"/>
        <v>-0.18837864629885437</v>
      </c>
      <c r="K20" s="31"/>
      <c r="L20" s="31"/>
      <c r="M20" s="78" t="s">
        <v>329</v>
      </c>
      <c r="N20" s="60"/>
      <c r="O20" s="58"/>
    </row>
    <row r="21" spans="1:18" s="3" customFormat="1" ht="75">
      <c r="A21" s="29" t="s">
        <v>24</v>
      </c>
      <c r="B21" s="39" t="s">
        <v>11</v>
      </c>
      <c r="C21" s="32"/>
      <c r="D21" s="27">
        <v>6.3844070000000004</v>
      </c>
      <c r="E21" s="32">
        <v>6.536093000000001</v>
      </c>
      <c r="F21" s="27">
        <f t="shared" ref="F21:F64" si="4">E21</f>
        <v>6.536093000000001</v>
      </c>
      <c r="G21" s="32"/>
      <c r="H21" s="76"/>
      <c r="I21" s="27">
        <f t="shared" si="3"/>
        <v>0.15168600000000065</v>
      </c>
      <c r="J21" s="63">
        <f t="shared" si="1"/>
        <v>2.3758823646424898E-2</v>
      </c>
      <c r="K21" s="31"/>
      <c r="L21" s="31"/>
      <c r="M21" s="27"/>
      <c r="N21" s="98"/>
      <c r="O21" s="99"/>
      <c r="P21" s="99"/>
      <c r="Q21" s="99"/>
      <c r="R21" s="99"/>
    </row>
    <row r="22" spans="1:18" s="3" customFormat="1" ht="56.25">
      <c r="A22" s="29" t="s">
        <v>160</v>
      </c>
      <c r="B22" s="28" t="s">
        <v>14</v>
      </c>
      <c r="C22" s="32"/>
      <c r="D22" s="27">
        <v>0.3</v>
      </c>
      <c r="E22" s="32">
        <v>0.307278</v>
      </c>
      <c r="F22" s="27">
        <f t="shared" si="4"/>
        <v>0.307278</v>
      </c>
      <c r="G22" s="30"/>
      <c r="H22" s="76"/>
      <c r="I22" s="27">
        <f t="shared" si="3"/>
        <v>7.2780000000000067E-3</v>
      </c>
      <c r="J22" s="63">
        <f t="shared" si="1"/>
        <v>2.4260000000000025E-2</v>
      </c>
      <c r="K22" s="31"/>
      <c r="L22" s="31"/>
      <c r="M22" s="27"/>
      <c r="N22" s="58"/>
      <c r="O22" s="58"/>
    </row>
    <row r="23" spans="1:18" s="3" customFormat="1" ht="112.5">
      <c r="A23" s="29" t="s">
        <v>161</v>
      </c>
      <c r="B23" s="28" t="s">
        <v>30</v>
      </c>
      <c r="C23" s="32"/>
      <c r="D23" s="27">
        <v>0.84315200000000001</v>
      </c>
      <c r="E23" s="32">
        <v>0.66140699999999997</v>
      </c>
      <c r="F23" s="27">
        <f t="shared" si="4"/>
        <v>0.66140699999999997</v>
      </c>
      <c r="G23" s="30"/>
      <c r="H23" s="76"/>
      <c r="I23" s="27">
        <f t="shared" si="3"/>
        <v>-0.18174500000000005</v>
      </c>
      <c r="J23" s="63">
        <f t="shared" si="1"/>
        <v>-0.21555425356282146</v>
      </c>
      <c r="K23" s="31"/>
      <c r="L23" s="31"/>
      <c r="M23" s="78" t="s">
        <v>342</v>
      </c>
      <c r="N23" s="58"/>
      <c r="O23" s="58"/>
    </row>
    <row r="24" spans="1:18" s="3" customFormat="1" ht="56.25">
      <c r="A24" s="29" t="s">
        <v>25</v>
      </c>
      <c r="B24" s="28" t="s">
        <v>15</v>
      </c>
      <c r="C24" s="32"/>
      <c r="D24" s="27">
        <v>1.1000000000000001</v>
      </c>
      <c r="E24" s="32">
        <v>1.0783929999999999</v>
      </c>
      <c r="F24" s="27">
        <f t="shared" si="4"/>
        <v>1.0783929999999999</v>
      </c>
      <c r="G24" s="30"/>
      <c r="H24" s="76"/>
      <c r="I24" s="27">
        <f t="shared" si="3"/>
        <v>-2.1607000000000154E-2</v>
      </c>
      <c r="J24" s="63">
        <f t="shared" si="1"/>
        <v>-1.9642727272727412E-2</v>
      </c>
      <c r="K24" s="31"/>
      <c r="L24" s="31"/>
      <c r="M24" s="27"/>
      <c r="N24" s="58"/>
      <c r="O24" s="58"/>
    </row>
    <row r="25" spans="1:18" s="3" customFormat="1" ht="131.25">
      <c r="A25" s="29" t="s">
        <v>26</v>
      </c>
      <c r="B25" s="39" t="s">
        <v>16</v>
      </c>
      <c r="C25" s="32"/>
      <c r="D25" s="27">
        <v>1.0277320000000001</v>
      </c>
      <c r="E25" s="32">
        <v>1.1322489999999998</v>
      </c>
      <c r="F25" s="27">
        <f t="shared" si="4"/>
        <v>1.1322489999999998</v>
      </c>
      <c r="G25" s="30"/>
      <c r="H25" s="76"/>
      <c r="I25" s="27">
        <f t="shared" si="3"/>
        <v>0.10451699999999975</v>
      </c>
      <c r="J25" s="63">
        <f t="shared" si="1"/>
        <v>0.10169674584424708</v>
      </c>
      <c r="K25" s="31"/>
      <c r="L25" s="31"/>
      <c r="M25" s="78" t="s">
        <v>332</v>
      </c>
      <c r="N25" s="58"/>
      <c r="O25" s="58"/>
    </row>
    <row r="26" spans="1:18" s="3" customFormat="1" ht="56.25">
      <c r="A26" s="29" t="s">
        <v>27</v>
      </c>
      <c r="B26" s="28" t="s">
        <v>17</v>
      </c>
      <c r="C26" s="32"/>
      <c r="D26" s="27">
        <v>4.8988500000000004</v>
      </c>
      <c r="E26" s="32">
        <v>5.3127269999999998</v>
      </c>
      <c r="F26" s="27">
        <f t="shared" si="4"/>
        <v>5.3127269999999998</v>
      </c>
      <c r="G26" s="30"/>
      <c r="H26" s="76"/>
      <c r="I26" s="27">
        <f t="shared" si="3"/>
        <v>0.41387699999999938</v>
      </c>
      <c r="J26" s="63">
        <f t="shared" si="1"/>
        <v>8.4484521877583388E-2</v>
      </c>
      <c r="K26" s="31"/>
      <c r="L26" s="31"/>
      <c r="M26" s="27"/>
      <c r="N26" s="58"/>
      <c r="O26" s="58"/>
    </row>
    <row r="27" spans="1:18" s="3" customFormat="1" ht="75">
      <c r="A27" s="29" t="s">
        <v>28</v>
      </c>
      <c r="B27" s="28" t="s">
        <v>159</v>
      </c>
      <c r="C27" s="32"/>
      <c r="D27" s="27">
        <v>1.1515960000000001</v>
      </c>
      <c r="E27" s="32">
        <v>1.2131230000000002</v>
      </c>
      <c r="F27" s="27">
        <f t="shared" si="4"/>
        <v>1.2131230000000002</v>
      </c>
      <c r="G27" s="30"/>
      <c r="H27" s="76"/>
      <c r="I27" s="27">
        <f t="shared" si="3"/>
        <v>6.1527000000000109E-2</v>
      </c>
      <c r="J27" s="63">
        <f t="shared" si="1"/>
        <v>5.342759092598455E-2</v>
      </c>
      <c r="K27" s="31"/>
      <c r="L27" s="31"/>
      <c r="M27" s="27"/>
      <c r="N27" s="58"/>
      <c r="O27" s="58"/>
    </row>
    <row r="28" spans="1:18" s="3" customFormat="1" ht="187.5">
      <c r="A28" s="29" t="s">
        <v>162</v>
      </c>
      <c r="B28" s="28" t="s">
        <v>18</v>
      </c>
      <c r="C28" s="32"/>
      <c r="D28" s="27">
        <v>0.14461299999999999</v>
      </c>
      <c r="E28" s="32">
        <v>8.4904999999999994E-2</v>
      </c>
      <c r="F28" s="27">
        <f t="shared" si="4"/>
        <v>8.4904999999999994E-2</v>
      </c>
      <c r="G28" s="30"/>
      <c r="H28" s="76"/>
      <c r="I28" s="27">
        <f t="shared" si="3"/>
        <v>-5.9707999999999997E-2</v>
      </c>
      <c r="J28" s="63">
        <f t="shared" si="1"/>
        <v>-0.41288127623381027</v>
      </c>
      <c r="K28" s="31"/>
      <c r="L28" s="31"/>
      <c r="M28" s="78" t="s">
        <v>343</v>
      </c>
      <c r="N28" s="58"/>
      <c r="O28" s="58"/>
    </row>
    <row r="29" spans="1:18" s="3" customFormat="1" ht="187.5">
      <c r="A29" s="29" t="s">
        <v>163</v>
      </c>
      <c r="B29" s="28" t="s">
        <v>19</v>
      </c>
      <c r="C29" s="32"/>
      <c r="D29" s="27">
        <v>0.14461299999999999</v>
      </c>
      <c r="E29" s="32">
        <v>8.5125999999999993E-2</v>
      </c>
      <c r="F29" s="27">
        <f t="shared" si="4"/>
        <v>8.5125999999999993E-2</v>
      </c>
      <c r="G29" s="30"/>
      <c r="H29" s="76"/>
      <c r="I29" s="27">
        <f t="shared" si="3"/>
        <v>-5.9486999999999998E-2</v>
      </c>
      <c r="J29" s="63">
        <f t="shared" si="1"/>
        <v>-0.41135305954513079</v>
      </c>
      <c r="K29" s="31"/>
      <c r="L29" s="31"/>
      <c r="M29" s="78" t="s">
        <v>343</v>
      </c>
      <c r="N29" s="58"/>
      <c r="O29" s="58"/>
    </row>
    <row r="30" spans="1:18" s="3" customFormat="1" ht="75">
      <c r="A30" s="29" t="s">
        <v>164</v>
      </c>
      <c r="B30" s="28" t="s">
        <v>20</v>
      </c>
      <c r="C30" s="32"/>
      <c r="D30" s="27">
        <v>1.2051799999999999</v>
      </c>
      <c r="E30" s="32">
        <v>1.3620669999999999</v>
      </c>
      <c r="F30" s="27">
        <f t="shared" si="4"/>
        <v>1.3620669999999999</v>
      </c>
      <c r="G30" s="30"/>
      <c r="H30" s="76"/>
      <c r="I30" s="27">
        <f t="shared" si="3"/>
        <v>0.156887</v>
      </c>
      <c r="J30" s="63">
        <f t="shared" si="1"/>
        <v>0.1301772349358602</v>
      </c>
      <c r="K30" s="31"/>
      <c r="L30" s="31"/>
      <c r="M30" s="78" t="s">
        <v>344</v>
      </c>
      <c r="N30" s="58"/>
      <c r="O30" s="58"/>
    </row>
    <row r="31" spans="1:18" s="3" customFormat="1" ht="56.25">
      <c r="A31" s="29" t="s">
        <v>167</v>
      </c>
      <c r="B31" s="28" t="s">
        <v>12</v>
      </c>
      <c r="C31" s="32"/>
      <c r="D31" s="27">
        <v>1.4999999999999999E-2</v>
      </c>
      <c r="E31" s="32">
        <v>1.4999999999999999E-2</v>
      </c>
      <c r="F31" s="27">
        <f t="shared" si="4"/>
        <v>1.4999999999999999E-2</v>
      </c>
      <c r="G31" s="30"/>
      <c r="H31" s="76"/>
      <c r="I31" s="27">
        <f t="shared" si="3"/>
        <v>0</v>
      </c>
      <c r="J31" s="63">
        <f t="shared" si="1"/>
        <v>0</v>
      </c>
      <c r="K31" s="31"/>
      <c r="L31" s="31"/>
      <c r="M31" s="27"/>
      <c r="N31" s="58"/>
      <c r="O31" s="58"/>
    </row>
    <row r="32" spans="1:18" s="3" customFormat="1" ht="93.75">
      <c r="A32" s="29" t="s">
        <v>165</v>
      </c>
      <c r="B32" s="28" t="s">
        <v>21</v>
      </c>
      <c r="C32" s="32"/>
      <c r="D32" s="27">
        <v>0.05</v>
      </c>
      <c r="E32" s="32">
        <v>7.4999999999999997E-3</v>
      </c>
      <c r="F32" s="27">
        <f t="shared" si="4"/>
        <v>7.4999999999999997E-3</v>
      </c>
      <c r="G32" s="30"/>
      <c r="H32" s="76"/>
      <c r="I32" s="27">
        <f t="shared" si="3"/>
        <v>-4.2500000000000003E-2</v>
      </c>
      <c r="J32" s="63">
        <f t="shared" si="1"/>
        <v>-0.85</v>
      </c>
      <c r="K32" s="31"/>
      <c r="L32" s="31"/>
      <c r="M32" s="78" t="s">
        <v>345</v>
      </c>
      <c r="N32" s="58"/>
      <c r="O32" s="58"/>
    </row>
    <row r="33" spans="1:20" s="3" customFormat="1" ht="93.75">
      <c r="A33" s="29" t="s">
        <v>166</v>
      </c>
      <c r="B33" s="28" t="s">
        <v>22</v>
      </c>
      <c r="C33" s="32"/>
      <c r="D33" s="27">
        <v>0.05</v>
      </c>
      <c r="E33" s="32">
        <v>7.4999999999999997E-3</v>
      </c>
      <c r="F33" s="27">
        <f t="shared" si="4"/>
        <v>7.4999999999999997E-3</v>
      </c>
      <c r="G33" s="30"/>
      <c r="H33" s="76"/>
      <c r="I33" s="27">
        <f t="shared" si="3"/>
        <v>-4.2500000000000003E-2</v>
      </c>
      <c r="J33" s="63">
        <f t="shared" si="1"/>
        <v>-0.85</v>
      </c>
      <c r="K33" s="31"/>
      <c r="L33" s="31"/>
      <c r="M33" s="78" t="s">
        <v>345</v>
      </c>
      <c r="N33" s="58"/>
      <c r="O33" s="58"/>
    </row>
    <row r="34" spans="1:20" s="3" customFormat="1" ht="56.25">
      <c r="A34" s="29" t="s">
        <v>29</v>
      </c>
      <c r="B34" s="28" t="s">
        <v>13</v>
      </c>
      <c r="C34" s="32"/>
      <c r="D34" s="27">
        <v>3.3794390000000001</v>
      </c>
      <c r="E34" s="32">
        <v>3.0004140000000001</v>
      </c>
      <c r="F34" s="27">
        <f t="shared" si="4"/>
        <v>3.0004140000000001</v>
      </c>
      <c r="G34" s="30"/>
      <c r="H34" s="76"/>
      <c r="I34" s="27">
        <f t="shared" si="3"/>
        <v>-0.37902499999999995</v>
      </c>
      <c r="J34" s="63">
        <f t="shared" si="1"/>
        <v>-0.11215618923732606</v>
      </c>
      <c r="K34" s="31"/>
      <c r="L34" s="31"/>
      <c r="M34" s="78" t="s">
        <v>328</v>
      </c>
      <c r="N34" s="58"/>
      <c r="O34" s="58"/>
    </row>
    <row r="35" spans="1:20" s="3" customFormat="1" ht="131.25">
      <c r="A35" s="29" t="s">
        <v>258</v>
      </c>
      <c r="B35" s="28" t="s">
        <v>223</v>
      </c>
      <c r="C35" s="32"/>
      <c r="D35" s="27">
        <v>2.2000000000000002</v>
      </c>
      <c r="E35" s="32">
        <v>2.5759289999999995</v>
      </c>
      <c r="F35" s="27">
        <f t="shared" si="4"/>
        <v>2.5759289999999995</v>
      </c>
      <c r="G35" s="30"/>
      <c r="H35" s="76"/>
      <c r="I35" s="27">
        <f t="shared" si="3"/>
        <v>0.37592899999999929</v>
      </c>
      <c r="J35" s="63">
        <f t="shared" si="1"/>
        <v>0.17087681818181785</v>
      </c>
      <c r="K35" s="31"/>
      <c r="L35" s="31"/>
      <c r="M35" s="78" t="s">
        <v>333</v>
      </c>
      <c r="N35" s="98"/>
      <c r="O35" s="99"/>
      <c r="P35" s="99"/>
      <c r="Q35" s="99"/>
      <c r="R35" s="99"/>
    </row>
    <row r="36" spans="1:20" s="3" customFormat="1" ht="75">
      <c r="A36" s="29" t="s">
        <v>222</v>
      </c>
      <c r="B36" s="28" t="s">
        <v>295</v>
      </c>
      <c r="C36" s="32"/>
      <c r="D36" s="27">
        <v>3.5</v>
      </c>
      <c r="E36" s="32">
        <v>3.7681880000000008</v>
      </c>
      <c r="F36" s="27">
        <f t="shared" si="4"/>
        <v>3.7681880000000008</v>
      </c>
      <c r="G36" s="30"/>
      <c r="H36" s="76"/>
      <c r="I36" s="27">
        <f t="shared" si="3"/>
        <v>0.26818800000000076</v>
      </c>
      <c r="J36" s="63">
        <f t="shared" si="1"/>
        <v>7.6625142857143072E-2</v>
      </c>
      <c r="K36" s="31"/>
      <c r="L36" s="31"/>
      <c r="M36" s="27"/>
      <c r="N36" s="98"/>
      <c r="O36" s="99"/>
      <c r="P36" s="99"/>
      <c r="Q36" s="99"/>
      <c r="R36" s="99"/>
    </row>
    <row r="37" spans="1:20" s="3" customFormat="1" ht="56.25">
      <c r="A37" s="29" t="s">
        <v>168</v>
      </c>
      <c r="B37" s="28" t="s">
        <v>31</v>
      </c>
      <c r="C37" s="32"/>
      <c r="D37" s="27">
        <v>1.1021890000000001</v>
      </c>
      <c r="E37" s="32">
        <v>1.087801</v>
      </c>
      <c r="F37" s="27">
        <f t="shared" si="4"/>
        <v>1.087801</v>
      </c>
      <c r="G37" s="30"/>
      <c r="H37" s="76"/>
      <c r="I37" s="27">
        <f t="shared" si="3"/>
        <v>-1.4388000000000067E-2</v>
      </c>
      <c r="J37" s="63">
        <f t="shared" si="1"/>
        <v>-1.3054022495234543E-2</v>
      </c>
      <c r="K37" s="31"/>
      <c r="L37" s="31"/>
      <c r="M37" s="27"/>
      <c r="N37" s="58"/>
      <c r="O37" s="58"/>
    </row>
    <row r="38" spans="1:20" s="3" customFormat="1" ht="75">
      <c r="A38" s="29" t="s">
        <v>169</v>
      </c>
      <c r="B38" s="28" t="s">
        <v>32</v>
      </c>
      <c r="C38" s="32"/>
      <c r="D38" s="27">
        <v>0.68596999999999997</v>
      </c>
      <c r="E38" s="32">
        <v>0.58804699999999999</v>
      </c>
      <c r="F38" s="27">
        <f t="shared" si="4"/>
        <v>0.58804699999999999</v>
      </c>
      <c r="G38" s="30"/>
      <c r="H38" s="76"/>
      <c r="I38" s="27">
        <f t="shared" si="3"/>
        <v>-9.7922999999999982E-2</v>
      </c>
      <c r="J38" s="63">
        <f t="shared" si="1"/>
        <v>-0.14275114072043965</v>
      </c>
      <c r="K38" s="31"/>
      <c r="L38" s="31"/>
      <c r="M38" s="78" t="s">
        <v>346</v>
      </c>
      <c r="N38" s="58"/>
      <c r="O38" s="58"/>
    </row>
    <row r="39" spans="1:20" s="3" customFormat="1" ht="131.25">
      <c r="A39" s="29" t="s">
        <v>170</v>
      </c>
      <c r="B39" s="28" t="s">
        <v>33</v>
      </c>
      <c r="C39" s="32"/>
      <c r="D39" s="27">
        <v>0.61872099999999997</v>
      </c>
      <c r="E39" s="32">
        <v>0.74758400000000003</v>
      </c>
      <c r="F39" s="27">
        <f t="shared" si="4"/>
        <v>0.74758400000000003</v>
      </c>
      <c r="G39" s="30"/>
      <c r="H39" s="76"/>
      <c r="I39" s="27">
        <f t="shared" si="3"/>
        <v>0.12886300000000006</v>
      </c>
      <c r="J39" s="63">
        <f t="shared" si="1"/>
        <v>0.20827319583463316</v>
      </c>
      <c r="K39" s="31"/>
      <c r="L39" s="31"/>
      <c r="M39" s="78" t="s">
        <v>332</v>
      </c>
      <c r="N39" s="58"/>
      <c r="O39" s="58"/>
      <c r="S39" s="66"/>
      <c r="T39" s="67"/>
    </row>
    <row r="40" spans="1:20" s="3" customFormat="1" ht="93.75">
      <c r="A40" s="29" t="s">
        <v>39</v>
      </c>
      <c r="B40" s="28" t="s">
        <v>34</v>
      </c>
      <c r="C40" s="32"/>
      <c r="D40" s="27">
        <v>1.35</v>
      </c>
      <c r="E40" s="32">
        <v>1.0882160000000001</v>
      </c>
      <c r="F40" s="27">
        <f t="shared" si="4"/>
        <v>1.0882160000000001</v>
      </c>
      <c r="G40" s="30"/>
      <c r="H40" s="76"/>
      <c r="I40" s="27">
        <f t="shared" si="3"/>
        <v>-0.26178400000000002</v>
      </c>
      <c r="J40" s="63">
        <f t="shared" si="1"/>
        <v>-0.19391407407407407</v>
      </c>
      <c r="K40" s="31"/>
      <c r="L40" s="31"/>
      <c r="M40" s="78" t="s">
        <v>336</v>
      </c>
      <c r="N40" s="58"/>
      <c r="O40" s="58"/>
    </row>
    <row r="41" spans="1:20" s="3" customFormat="1" ht="75">
      <c r="A41" s="29" t="s">
        <v>40</v>
      </c>
      <c r="B41" s="39" t="s">
        <v>35</v>
      </c>
      <c r="C41" s="32"/>
      <c r="D41" s="27">
        <v>1.4866079999999999</v>
      </c>
      <c r="E41" s="32">
        <v>1.5443409999999997</v>
      </c>
      <c r="F41" s="27">
        <f t="shared" si="4"/>
        <v>1.5443409999999997</v>
      </c>
      <c r="G41" s="30"/>
      <c r="H41" s="76"/>
      <c r="I41" s="27">
        <f t="shared" si="3"/>
        <v>5.7732999999999812E-2</v>
      </c>
      <c r="J41" s="63">
        <f t="shared" si="1"/>
        <v>3.8835389019835638E-2</v>
      </c>
      <c r="K41" s="31"/>
      <c r="L41" s="31"/>
      <c r="M41" s="27"/>
      <c r="N41" s="58"/>
      <c r="O41" s="58"/>
    </row>
    <row r="42" spans="1:20" s="3" customFormat="1" ht="75">
      <c r="A42" s="29" t="s">
        <v>171</v>
      </c>
      <c r="B42" s="28" t="s">
        <v>36</v>
      </c>
      <c r="C42" s="32"/>
      <c r="D42" s="27">
        <v>0.08</v>
      </c>
      <c r="E42" s="32">
        <v>0.08</v>
      </c>
      <c r="F42" s="27">
        <f t="shared" si="4"/>
        <v>0.08</v>
      </c>
      <c r="G42" s="30"/>
      <c r="H42" s="76"/>
      <c r="I42" s="27">
        <f t="shared" si="3"/>
        <v>0</v>
      </c>
      <c r="J42" s="63">
        <f t="shared" si="1"/>
        <v>0</v>
      </c>
      <c r="K42" s="31"/>
      <c r="L42" s="31"/>
      <c r="M42" s="27"/>
      <c r="N42" s="58"/>
      <c r="O42" s="58"/>
    </row>
    <row r="43" spans="1:20" s="3" customFormat="1" ht="75">
      <c r="A43" s="29" t="s">
        <v>41</v>
      </c>
      <c r="B43" s="28" t="s">
        <v>37</v>
      </c>
      <c r="C43" s="32"/>
      <c r="D43" s="27">
        <v>0.05</v>
      </c>
      <c r="E43" s="32">
        <v>0.05</v>
      </c>
      <c r="F43" s="27">
        <f t="shared" si="4"/>
        <v>0.05</v>
      </c>
      <c r="G43" s="30"/>
      <c r="H43" s="76"/>
      <c r="I43" s="27">
        <f t="shared" si="3"/>
        <v>0</v>
      </c>
      <c r="J43" s="63">
        <f t="shared" si="1"/>
        <v>0</v>
      </c>
      <c r="K43" s="31"/>
      <c r="L43" s="31"/>
      <c r="M43" s="27"/>
      <c r="N43" s="58"/>
      <c r="O43" s="58"/>
    </row>
    <row r="44" spans="1:20" s="3" customFormat="1" ht="56.25">
      <c r="A44" s="29" t="s">
        <v>42</v>
      </c>
      <c r="B44" s="28" t="s">
        <v>38</v>
      </c>
      <c r="C44" s="32"/>
      <c r="D44" s="27">
        <v>1.776</v>
      </c>
      <c r="E44" s="32">
        <v>1.533415</v>
      </c>
      <c r="F44" s="27">
        <f t="shared" si="4"/>
        <v>1.533415</v>
      </c>
      <c r="G44" s="30"/>
      <c r="H44" s="76"/>
      <c r="I44" s="27">
        <f t="shared" si="3"/>
        <v>-0.24258500000000005</v>
      </c>
      <c r="J44" s="63">
        <f t="shared" si="1"/>
        <v>-0.13659065315315319</v>
      </c>
      <c r="K44" s="31"/>
      <c r="L44" s="31"/>
      <c r="M44" s="78" t="s">
        <v>328</v>
      </c>
      <c r="N44" s="58"/>
      <c r="O44" s="58"/>
    </row>
    <row r="45" spans="1:20" s="3" customFormat="1" ht="75">
      <c r="A45" s="29" t="s">
        <v>43</v>
      </c>
      <c r="B45" s="28" t="s">
        <v>296</v>
      </c>
      <c r="C45" s="32"/>
      <c r="D45" s="27">
        <v>0.6</v>
      </c>
      <c r="E45" s="32">
        <v>0.34126899999999999</v>
      </c>
      <c r="F45" s="27">
        <f t="shared" si="4"/>
        <v>0.34126899999999999</v>
      </c>
      <c r="G45" s="30"/>
      <c r="H45" s="76"/>
      <c r="I45" s="27">
        <f t="shared" si="3"/>
        <v>-0.25873099999999999</v>
      </c>
      <c r="J45" s="63">
        <f t="shared" si="1"/>
        <v>-0.43121833333333331</v>
      </c>
      <c r="K45" s="31"/>
      <c r="L45" s="31"/>
      <c r="M45" s="78" t="s">
        <v>347</v>
      </c>
      <c r="N45" s="64"/>
      <c r="O45" s="58"/>
    </row>
    <row r="46" spans="1:20" s="3" customFormat="1" ht="75">
      <c r="A46" s="29" t="s">
        <v>52</v>
      </c>
      <c r="B46" s="28" t="s">
        <v>44</v>
      </c>
      <c r="C46" s="32"/>
      <c r="D46" s="27">
        <v>2.9899680000000002</v>
      </c>
      <c r="E46" s="32">
        <v>2.6308060000000002</v>
      </c>
      <c r="F46" s="27">
        <f t="shared" si="4"/>
        <v>2.6308060000000002</v>
      </c>
      <c r="G46" s="30"/>
      <c r="H46" s="76"/>
      <c r="I46" s="27">
        <f t="shared" si="3"/>
        <v>-0.35916199999999998</v>
      </c>
      <c r="J46" s="63">
        <f t="shared" si="1"/>
        <v>-0.12012235582454393</v>
      </c>
      <c r="K46" s="77"/>
      <c r="L46" s="77"/>
      <c r="M46" s="78" t="s">
        <v>348</v>
      </c>
      <c r="N46" s="58"/>
      <c r="O46" s="58"/>
    </row>
    <row r="47" spans="1:20" s="3" customFormat="1" ht="75">
      <c r="A47" s="29" t="s">
        <v>53</v>
      </c>
      <c r="B47" s="28" t="s">
        <v>45</v>
      </c>
      <c r="C47" s="32"/>
      <c r="D47" s="27">
        <v>0.713592</v>
      </c>
      <c r="E47" s="32">
        <v>0.61041999999999996</v>
      </c>
      <c r="F47" s="27">
        <f t="shared" si="4"/>
        <v>0.61041999999999996</v>
      </c>
      <c r="G47" s="30"/>
      <c r="H47" s="76"/>
      <c r="I47" s="27">
        <f t="shared" si="3"/>
        <v>-0.10317200000000004</v>
      </c>
      <c r="J47" s="63">
        <f t="shared" si="1"/>
        <v>-0.14458121727822065</v>
      </c>
      <c r="K47" s="77"/>
      <c r="L47" s="77"/>
      <c r="M47" s="78" t="s">
        <v>340</v>
      </c>
      <c r="N47" s="58"/>
      <c r="O47" s="58"/>
    </row>
    <row r="48" spans="1:20" s="3" customFormat="1" ht="56.25">
      <c r="A48" s="29" t="s">
        <v>54</v>
      </c>
      <c r="B48" s="28" t="s">
        <v>46</v>
      </c>
      <c r="C48" s="32"/>
      <c r="D48" s="27">
        <v>0.79546099999999997</v>
      </c>
      <c r="E48" s="32">
        <v>0.82923999999999998</v>
      </c>
      <c r="F48" s="27">
        <f t="shared" si="4"/>
        <v>0.82923999999999998</v>
      </c>
      <c r="G48" s="30"/>
      <c r="H48" s="76"/>
      <c r="I48" s="27">
        <f t="shared" si="3"/>
        <v>3.3779000000000003E-2</v>
      </c>
      <c r="J48" s="63">
        <f t="shared" si="1"/>
        <v>4.246468400084983E-2</v>
      </c>
      <c r="K48" s="77"/>
      <c r="L48" s="77"/>
      <c r="M48" s="27"/>
      <c r="N48" s="58"/>
      <c r="O48" s="58"/>
    </row>
    <row r="49" spans="1:15" s="3" customFormat="1" ht="56.25">
      <c r="A49" s="29" t="s">
        <v>55</v>
      </c>
      <c r="B49" s="28" t="s">
        <v>47</v>
      </c>
      <c r="C49" s="32"/>
      <c r="D49" s="27">
        <v>0.80842099999999995</v>
      </c>
      <c r="E49" s="32">
        <v>0.73315299999999994</v>
      </c>
      <c r="F49" s="27">
        <f t="shared" si="4"/>
        <v>0.73315299999999994</v>
      </c>
      <c r="G49" s="30"/>
      <c r="H49" s="76"/>
      <c r="I49" s="27">
        <f t="shared" si="3"/>
        <v>-7.5268000000000002E-2</v>
      </c>
      <c r="J49" s="63">
        <f t="shared" si="1"/>
        <v>-9.3104953978187119E-2</v>
      </c>
      <c r="K49" s="77"/>
      <c r="L49" s="77"/>
      <c r="M49" s="27"/>
      <c r="N49" s="58"/>
      <c r="O49" s="58"/>
    </row>
    <row r="50" spans="1:15" s="3" customFormat="1" ht="75">
      <c r="A50" s="29" t="s">
        <v>56</v>
      </c>
      <c r="B50" s="28" t="s">
        <v>48</v>
      </c>
      <c r="C50" s="32"/>
      <c r="D50" s="27">
        <v>0.5</v>
      </c>
      <c r="E50" s="32">
        <v>0.45078600000000002</v>
      </c>
      <c r="F50" s="27">
        <f t="shared" si="4"/>
        <v>0.45078600000000002</v>
      </c>
      <c r="G50" s="30"/>
      <c r="H50" s="76"/>
      <c r="I50" s="27">
        <f t="shared" si="3"/>
        <v>-4.921399999999998E-2</v>
      </c>
      <c r="J50" s="63">
        <f t="shared" si="1"/>
        <v>-9.842799999999996E-2</v>
      </c>
      <c r="K50" s="77"/>
      <c r="L50" s="77"/>
      <c r="M50" s="27"/>
      <c r="N50" s="58"/>
      <c r="O50" s="58"/>
    </row>
    <row r="51" spans="1:15" s="3" customFormat="1" ht="93.75">
      <c r="A51" s="29" t="s">
        <v>57</v>
      </c>
      <c r="B51" s="28" t="s">
        <v>49</v>
      </c>
      <c r="C51" s="32"/>
      <c r="D51" s="27">
        <v>0.66630500000000004</v>
      </c>
      <c r="E51" s="32">
        <v>0.47275200000000001</v>
      </c>
      <c r="F51" s="27">
        <f t="shared" si="4"/>
        <v>0.47275200000000001</v>
      </c>
      <c r="G51" s="30"/>
      <c r="H51" s="76"/>
      <c r="I51" s="27">
        <f t="shared" si="3"/>
        <v>-0.19355300000000003</v>
      </c>
      <c r="J51" s="63">
        <f t="shared" si="1"/>
        <v>-0.29048708924591593</v>
      </c>
      <c r="K51" s="77"/>
      <c r="L51" s="77"/>
      <c r="M51" s="78" t="s">
        <v>337</v>
      </c>
      <c r="N51" s="58"/>
      <c r="O51" s="58"/>
    </row>
    <row r="52" spans="1:15" s="3" customFormat="1" ht="93.75">
      <c r="A52" s="29" t="s">
        <v>58</v>
      </c>
      <c r="B52" s="28" t="s">
        <v>50</v>
      </c>
      <c r="C52" s="32"/>
      <c r="D52" s="27">
        <v>0.35</v>
      </c>
      <c r="E52" s="32">
        <v>0.30798599999999998</v>
      </c>
      <c r="F52" s="27">
        <f t="shared" si="4"/>
        <v>0.30798599999999998</v>
      </c>
      <c r="G52" s="30"/>
      <c r="H52" s="76"/>
      <c r="I52" s="27">
        <f t="shared" si="3"/>
        <v>-4.2013999999999996E-2</v>
      </c>
      <c r="J52" s="63">
        <f t="shared" si="1"/>
        <v>-0.12003999999999999</v>
      </c>
      <c r="K52" s="77"/>
      <c r="L52" s="77"/>
      <c r="M52" s="78" t="s">
        <v>337</v>
      </c>
      <c r="N52" s="58"/>
      <c r="O52" s="58"/>
    </row>
    <row r="53" spans="1:15" s="3" customFormat="1" ht="93.75">
      <c r="A53" s="29" t="s">
        <v>59</v>
      </c>
      <c r="B53" s="28" t="s">
        <v>51</v>
      </c>
      <c r="C53" s="32"/>
      <c r="D53" s="27">
        <v>1.2805169999999999</v>
      </c>
      <c r="E53" s="32">
        <v>0.83097299999999996</v>
      </c>
      <c r="F53" s="27">
        <f t="shared" si="4"/>
        <v>0.83097299999999996</v>
      </c>
      <c r="G53" s="30"/>
      <c r="H53" s="76"/>
      <c r="I53" s="27">
        <f t="shared" si="3"/>
        <v>-0.44954399999999994</v>
      </c>
      <c r="J53" s="63">
        <f t="shared" si="1"/>
        <v>-0.3510644528733316</v>
      </c>
      <c r="K53" s="77"/>
      <c r="L53" s="77"/>
      <c r="M53" s="78" t="s">
        <v>337</v>
      </c>
      <c r="N53" s="58"/>
      <c r="O53" s="58"/>
    </row>
    <row r="54" spans="1:15" s="3" customFormat="1" ht="37.5">
      <c r="A54" s="29" t="s">
        <v>224</v>
      </c>
      <c r="B54" s="39" t="s">
        <v>225</v>
      </c>
      <c r="C54" s="32"/>
      <c r="D54" s="27">
        <v>0.6</v>
      </c>
      <c r="E54" s="32">
        <v>0.60962300000000003</v>
      </c>
      <c r="F54" s="27">
        <f t="shared" si="4"/>
        <v>0.60962300000000003</v>
      </c>
      <c r="G54" s="30"/>
      <c r="H54" s="76"/>
      <c r="I54" s="27">
        <f t="shared" si="3"/>
        <v>9.6230000000000482E-3</v>
      </c>
      <c r="J54" s="63">
        <f t="shared" si="1"/>
        <v>1.6038333333333415E-2</v>
      </c>
      <c r="K54" s="77"/>
      <c r="L54" s="77"/>
      <c r="M54" s="27"/>
      <c r="N54" s="64"/>
      <c r="O54" s="58"/>
    </row>
    <row r="55" spans="1:15" s="3" customFormat="1" ht="56.25">
      <c r="A55" s="29" t="s">
        <v>293</v>
      </c>
      <c r="B55" s="28" t="s">
        <v>297</v>
      </c>
      <c r="C55" s="32"/>
      <c r="D55" s="27">
        <v>0.65</v>
      </c>
      <c r="E55" s="32">
        <v>0.62014999999999998</v>
      </c>
      <c r="F55" s="27">
        <f t="shared" si="4"/>
        <v>0.62014999999999998</v>
      </c>
      <c r="G55" s="30"/>
      <c r="H55" s="76"/>
      <c r="I55" s="27">
        <f t="shared" si="3"/>
        <v>-2.9850000000000043E-2</v>
      </c>
      <c r="J55" s="63">
        <f t="shared" si="1"/>
        <v>-4.592307692307699E-2</v>
      </c>
      <c r="K55" s="77"/>
      <c r="L55" s="77"/>
      <c r="M55" s="27"/>
      <c r="N55" s="64"/>
      <c r="O55" s="58"/>
    </row>
    <row r="56" spans="1:15" s="3" customFormat="1" ht="75">
      <c r="A56" s="29" t="s">
        <v>69</v>
      </c>
      <c r="B56" s="28" t="s">
        <v>60</v>
      </c>
      <c r="C56" s="32"/>
      <c r="D56" s="32">
        <v>1.456955</v>
      </c>
      <c r="E56" s="32">
        <v>1.4681150000000001</v>
      </c>
      <c r="F56" s="27">
        <f t="shared" si="4"/>
        <v>1.4681150000000001</v>
      </c>
      <c r="G56" s="40"/>
      <c r="H56" s="76"/>
      <c r="I56" s="27">
        <f t="shared" si="3"/>
        <v>1.1160000000000059E-2</v>
      </c>
      <c r="J56" s="63">
        <f t="shared" si="1"/>
        <v>7.6598110442670222E-3</v>
      </c>
      <c r="K56" s="33"/>
      <c r="L56" s="33"/>
      <c r="M56" s="32"/>
      <c r="N56" s="61"/>
      <c r="O56" s="58"/>
    </row>
    <row r="57" spans="1:15" s="3" customFormat="1" ht="56.25">
      <c r="A57" s="29" t="s">
        <v>70</v>
      </c>
      <c r="B57" s="28" t="s">
        <v>61</v>
      </c>
      <c r="C57" s="32"/>
      <c r="D57" s="32">
        <v>1.1128180000000001</v>
      </c>
      <c r="E57" s="32">
        <v>1.123046</v>
      </c>
      <c r="F57" s="27">
        <f t="shared" si="4"/>
        <v>1.123046</v>
      </c>
      <c r="G57" s="40"/>
      <c r="H57" s="76"/>
      <c r="I57" s="27">
        <f t="shared" si="3"/>
        <v>1.0227999999999904E-2</v>
      </c>
      <c r="J57" s="63">
        <f t="shared" si="1"/>
        <v>9.1910806618871223E-3</v>
      </c>
      <c r="K57" s="33"/>
      <c r="L57" s="33"/>
      <c r="M57" s="32"/>
      <c r="N57" s="61"/>
      <c r="O57" s="58"/>
    </row>
    <row r="58" spans="1:15" s="3" customFormat="1" ht="75">
      <c r="A58" s="29" t="s">
        <v>71</v>
      </c>
      <c r="B58" s="28" t="s">
        <v>62</v>
      </c>
      <c r="C58" s="32"/>
      <c r="D58" s="32">
        <v>1.411411</v>
      </c>
      <c r="E58" s="32">
        <v>1.4254359999999999</v>
      </c>
      <c r="F58" s="27">
        <f t="shared" si="4"/>
        <v>1.4254359999999999</v>
      </c>
      <c r="G58" s="40"/>
      <c r="H58" s="76"/>
      <c r="I58" s="27">
        <f t="shared" si="3"/>
        <v>1.4024999999999954E-2</v>
      </c>
      <c r="J58" s="63">
        <f t="shared" si="1"/>
        <v>9.936864598617947E-3</v>
      </c>
      <c r="K58" s="33"/>
      <c r="L58" s="33"/>
      <c r="M58" s="32"/>
      <c r="N58" s="61"/>
      <c r="O58" s="58"/>
    </row>
    <row r="59" spans="1:15" s="3" customFormat="1" ht="75">
      <c r="A59" s="29" t="s">
        <v>72</v>
      </c>
      <c r="B59" s="28" t="s">
        <v>63</v>
      </c>
      <c r="C59" s="32"/>
      <c r="D59" s="32">
        <v>0.90567599999999993</v>
      </c>
      <c r="E59" s="32">
        <v>0.91305399999999992</v>
      </c>
      <c r="F59" s="27">
        <f t="shared" si="4"/>
        <v>0.91305399999999992</v>
      </c>
      <c r="G59" s="40"/>
      <c r="H59" s="76"/>
      <c r="I59" s="27">
        <f t="shared" si="3"/>
        <v>7.3779999999999957E-3</v>
      </c>
      <c r="J59" s="63">
        <f t="shared" si="1"/>
        <v>8.1464011412469752E-3</v>
      </c>
      <c r="K59" s="33"/>
      <c r="L59" s="33"/>
      <c r="M59" s="32"/>
      <c r="N59" s="61"/>
      <c r="O59" s="58"/>
    </row>
    <row r="60" spans="1:15" s="3" customFormat="1" ht="56.25">
      <c r="A60" s="29" t="s">
        <v>73</v>
      </c>
      <c r="B60" s="28" t="s">
        <v>64</v>
      </c>
      <c r="C60" s="32"/>
      <c r="D60" s="32">
        <v>1.180734</v>
      </c>
      <c r="E60" s="32">
        <v>1.1887589999999999</v>
      </c>
      <c r="F60" s="27">
        <f t="shared" si="4"/>
        <v>1.1887589999999999</v>
      </c>
      <c r="G60" s="40"/>
      <c r="H60" s="76"/>
      <c r="I60" s="27">
        <f t="shared" si="3"/>
        <v>8.0249999999999488E-3</v>
      </c>
      <c r="J60" s="63">
        <f t="shared" si="1"/>
        <v>6.7966197297612751E-3</v>
      </c>
      <c r="K60" s="33"/>
      <c r="L60" s="33"/>
      <c r="M60" s="32"/>
      <c r="N60" s="61"/>
      <c r="O60" s="58"/>
    </row>
    <row r="61" spans="1:15" s="3" customFormat="1" ht="56.25">
      <c r="A61" s="29" t="s">
        <v>172</v>
      </c>
      <c r="B61" s="28" t="s">
        <v>65</v>
      </c>
      <c r="C61" s="32"/>
      <c r="D61" s="32">
        <v>1.75</v>
      </c>
      <c r="E61" s="32">
        <v>1.935227</v>
      </c>
      <c r="F61" s="27">
        <f t="shared" si="4"/>
        <v>1.935227</v>
      </c>
      <c r="G61" s="40"/>
      <c r="H61" s="76"/>
      <c r="I61" s="27">
        <f t="shared" si="3"/>
        <v>0.18522700000000003</v>
      </c>
      <c r="J61" s="63">
        <f t="shared" si="1"/>
        <v>0.10584400000000002</v>
      </c>
      <c r="K61" s="33"/>
      <c r="L61" s="33"/>
      <c r="M61" s="78" t="s">
        <v>341</v>
      </c>
      <c r="N61" s="61"/>
      <c r="O61" s="58"/>
    </row>
    <row r="62" spans="1:15" s="3" customFormat="1" ht="56.25">
      <c r="A62" s="29" t="s">
        <v>173</v>
      </c>
      <c r="B62" s="28" t="s">
        <v>66</v>
      </c>
      <c r="C62" s="32"/>
      <c r="D62" s="32">
        <v>0.5</v>
      </c>
      <c r="E62" s="32">
        <v>0.48036300000000004</v>
      </c>
      <c r="F62" s="27">
        <f t="shared" si="4"/>
        <v>0.48036300000000004</v>
      </c>
      <c r="G62" s="40"/>
      <c r="H62" s="76"/>
      <c r="I62" s="27">
        <f t="shared" si="3"/>
        <v>-1.963699999999996E-2</v>
      </c>
      <c r="J62" s="63">
        <f t="shared" si="1"/>
        <v>-3.927399999999992E-2</v>
      </c>
      <c r="K62" s="33"/>
      <c r="L62" s="33"/>
      <c r="M62" s="32"/>
      <c r="N62" s="61"/>
      <c r="O62" s="58"/>
    </row>
    <row r="63" spans="1:15" s="3" customFormat="1" ht="131.25">
      <c r="A63" s="29" t="s">
        <v>174</v>
      </c>
      <c r="B63" s="28" t="s">
        <v>67</v>
      </c>
      <c r="C63" s="32"/>
      <c r="D63" s="32">
        <v>0.17665400000000001</v>
      </c>
      <c r="E63" s="32">
        <v>0.46166999999999997</v>
      </c>
      <c r="F63" s="27">
        <f t="shared" si="4"/>
        <v>0.46166999999999997</v>
      </c>
      <c r="G63" s="40"/>
      <c r="H63" s="76"/>
      <c r="I63" s="27">
        <f t="shared" si="3"/>
        <v>0.28501599999999994</v>
      </c>
      <c r="J63" s="63">
        <f t="shared" si="1"/>
        <v>1.6134137919322513</v>
      </c>
      <c r="K63" s="33"/>
      <c r="L63" s="33"/>
      <c r="M63" s="78" t="s">
        <v>349</v>
      </c>
      <c r="N63" s="61"/>
      <c r="O63" s="58"/>
    </row>
    <row r="64" spans="1:15" s="3" customFormat="1" ht="75">
      <c r="A64" s="29" t="s">
        <v>175</v>
      </c>
      <c r="B64" s="28" t="s">
        <v>68</v>
      </c>
      <c r="C64" s="32"/>
      <c r="D64" s="32">
        <v>0.44166699999999998</v>
      </c>
      <c r="E64" s="32">
        <v>0.38104900000000003</v>
      </c>
      <c r="F64" s="27">
        <f t="shared" si="4"/>
        <v>0.38104900000000003</v>
      </c>
      <c r="G64" s="40"/>
      <c r="H64" s="76"/>
      <c r="I64" s="27">
        <f t="shared" si="3"/>
        <v>-6.061799999999995E-2</v>
      </c>
      <c r="J64" s="63">
        <f t="shared" si="1"/>
        <v>-0.13724819830324644</v>
      </c>
      <c r="K64" s="33"/>
      <c r="L64" s="33"/>
      <c r="M64" s="78" t="s">
        <v>348</v>
      </c>
      <c r="N64" s="61"/>
      <c r="O64" s="58"/>
    </row>
    <row r="65" spans="1:15" s="3" customFormat="1">
      <c r="A65" s="29" t="s">
        <v>74</v>
      </c>
      <c r="B65" s="28"/>
      <c r="C65" s="40"/>
      <c r="D65" s="32"/>
      <c r="E65" s="71"/>
      <c r="F65" s="73"/>
      <c r="G65" s="32"/>
      <c r="H65" s="76"/>
      <c r="I65" s="27"/>
      <c r="J65" s="63"/>
      <c r="K65" s="32"/>
      <c r="L65" s="32"/>
      <c r="M65" s="32"/>
      <c r="N65" s="58"/>
      <c r="O65" s="58"/>
    </row>
    <row r="66" spans="1:15" s="3" customFormat="1">
      <c r="A66" s="79" t="s">
        <v>76</v>
      </c>
      <c r="B66" s="80" t="s">
        <v>75</v>
      </c>
      <c r="C66" s="40"/>
      <c r="D66" s="32"/>
      <c r="E66" s="71"/>
      <c r="F66" s="73"/>
      <c r="G66" s="32"/>
      <c r="H66" s="76"/>
      <c r="I66" s="27"/>
      <c r="J66" s="63"/>
      <c r="K66" s="32"/>
      <c r="L66" s="32"/>
      <c r="M66" s="32"/>
      <c r="N66" s="58"/>
      <c r="O66" s="58"/>
    </row>
    <row r="67" spans="1:15" s="3" customFormat="1">
      <c r="A67" s="29" t="s">
        <v>79</v>
      </c>
      <c r="B67" s="28" t="s">
        <v>77</v>
      </c>
      <c r="C67" s="40"/>
      <c r="D67" s="32"/>
      <c r="E67" s="71"/>
      <c r="F67" s="73"/>
      <c r="G67" s="32"/>
      <c r="H67" s="76"/>
      <c r="I67" s="27"/>
      <c r="J67" s="63"/>
      <c r="K67" s="32"/>
      <c r="L67" s="32"/>
      <c r="M67" s="32"/>
      <c r="N67" s="58"/>
      <c r="O67" s="58"/>
    </row>
    <row r="68" spans="1:15" s="3" customFormat="1">
      <c r="A68" s="29" t="s">
        <v>80</v>
      </c>
      <c r="B68" s="28" t="s">
        <v>78</v>
      </c>
      <c r="C68" s="40"/>
      <c r="D68" s="32"/>
      <c r="E68" s="71"/>
      <c r="F68" s="73"/>
      <c r="G68" s="32"/>
      <c r="H68" s="76"/>
      <c r="I68" s="27"/>
      <c r="J68" s="63"/>
      <c r="K68" s="32"/>
      <c r="L68" s="32"/>
      <c r="M68" s="32"/>
      <c r="N68" s="58"/>
      <c r="O68" s="58"/>
    </row>
    <row r="69" spans="1:15" s="3" customFormat="1">
      <c r="A69" s="29" t="s">
        <v>74</v>
      </c>
      <c r="B69" s="28"/>
      <c r="C69" s="40"/>
      <c r="D69" s="32"/>
      <c r="E69" s="71"/>
      <c r="F69" s="73"/>
      <c r="G69" s="32"/>
      <c r="H69" s="76"/>
      <c r="I69" s="27"/>
      <c r="J69" s="63"/>
      <c r="K69" s="32"/>
      <c r="L69" s="32"/>
      <c r="M69" s="32"/>
      <c r="N69" s="58"/>
      <c r="O69" s="58"/>
    </row>
    <row r="70" spans="1:15" s="3" customFormat="1">
      <c r="A70" s="79" t="s">
        <v>82</v>
      </c>
      <c r="B70" s="80" t="s">
        <v>81</v>
      </c>
      <c r="C70" s="40"/>
      <c r="D70" s="32"/>
      <c r="E70" s="71"/>
      <c r="F70" s="73"/>
      <c r="G70" s="32"/>
      <c r="H70" s="76"/>
      <c r="I70" s="27"/>
      <c r="J70" s="63"/>
      <c r="K70" s="32"/>
      <c r="L70" s="32"/>
      <c r="M70" s="32"/>
      <c r="N70" s="58"/>
      <c r="O70" s="58"/>
    </row>
    <row r="71" spans="1:15" s="3" customFormat="1">
      <c r="A71" s="29" t="s">
        <v>79</v>
      </c>
      <c r="B71" s="28" t="s">
        <v>77</v>
      </c>
      <c r="C71" s="40"/>
      <c r="D71" s="32"/>
      <c r="E71" s="71"/>
      <c r="F71" s="73"/>
      <c r="G71" s="32"/>
      <c r="H71" s="76"/>
      <c r="I71" s="27"/>
      <c r="J71" s="63"/>
      <c r="K71" s="32"/>
      <c r="L71" s="32"/>
      <c r="M71" s="32"/>
      <c r="N71" s="58"/>
      <c r="O71" s="58"/>
    </row>
    <row r="72" spans="1:15" s="3" customFormat="1">
      <c r="A72" s="29" t="s">
        <v>80</v>
      </c>
      <c r="B72" s="28" t="s">
        <v>78</v>
      </c>
      <c r="C72" s="40"/>
      <c r="D72" s="32"/>
      <c r="E72" s="71"/>
      <c r="F72" s="73"/>
      <c r="G72" s="32"/>
      <c r="H72" s="76"/>
      <c r="I72" s="27"/>
      <c r="J72" s="63"/>
      <c r="K72" s="32"/>
      <c r="L72" s="32"/>
      <c r="M72" s="32"/>
      <c r="N72" s="58"/>
      <c r="O72" s="58"/>
    </row>
    <row r="73" spans="1:15" s="3" customFormat="1">
      <c r="A73" s="29" t="s">
        <v>74</v>
      </c>
      <c r="B73" s="28"/>
      <c r="C73" s="40"/>
      <c r="D73" s="32"/>
      <c r="E73" s="71"/>
      <c r="F73" s="73"/>
      <c r="G73" s="32"/>
      <c r="H73" s="76"/>
      <c r="I73" s="27"/>
      <c r="J73" s="63"/>
      <c r="K73" s="32"/>
      <c r="L73" s="32"/>
      <c r="M73" s="32"/>
      <c r="N73" s="58"/>
      <c r="O73" s="58"/>
    </row>
    <row r="74" spans="1:15" s="3" customFormat="1" ht="37.5">
      <c r="A74" s="79" t="s">
        <v>84</v>
      </c>
      <c r="B74" s="75" t="s">
        <v>83</v>
      </c>
      <c r="C74" s="40"/>
      <c r="D74" s="32"/>
      <c r="E74" s="71"/>
      <c r="F74" s="73"/>
      <c r="G74" s="32"/>
      <c r="H74" s="76"/>
      <c r="I74" s="27"/>
      <c r="J74" s="63"/>
      <c r="K74" s="32"/>
      <c r="L74" s="32"/>
      <c r="M74" s="32"/>
      <c r="N74" s="58"/>
      <c r="O74" s="58"/>
    </row>
    <row r="75" spans="1:15" s="3" customFormat="1">
      <c r="A75" s="29" t="s">
        <v>79</v>
      </c>
      <c r="B75" s="28" t="s">
        <v>77</v>
      </c>
      <c r="C75" s="40"/>
      <c r="D75" s="32"/>
      <c r="E75" s="71"/>
      <c r="F75" s="73"/>
      <c r="G75" s="32"/>
      <c r="H75" s="76"/>
      <c r="I75" s="27"/>
      <c r="J75" s="63"/>
      <c r="K75" s="32"/>
      <c r="L75" s="32"/>
      <c r="M75" s="32"/>
      <c r="N75" s="58"/>
      <c r="O75" s="58"/>
    </row>
    <row r="76" spans="1:15" s="3" customFormat="1">
      <c r="A76" s="29" t="s">
        <v>80</v>
      </c>
      <c r="B76" s="28" t="s">
        <v>78</v>
      </c>
      <c r="C76" s="40"/>
      <c r="D76" s="32"/>
      <c r="E76" s="71"/>
      <c r="F76" s="73"/>
      <c r="G76" s="32"/>
      <c r="H76" s="76"/>
      <c r="I76" s="27"/>
      <c r="J76" s="63"/>
      <c r="K76" s="32"/>
      <c r="L76" s="32"/>
      <c r="M76" s="32"/>
      <c r="N76" s="58"/>
      <c r="O76" s="58"/>
    </row>
    <row r="77" spans="1:15" s="3" customFormat="1">
      <c r="A77" s="29" t="s">
        <v>74</v>
      </c>
      <c r="B77" s="28"/>
      <c r="C77" s="40"/>
      <c r="D77" s="32"/>
      <c r="E77" s="71"/>
      <c r="F77" s="73"/>
      <c r="G77" s="32"/>
      <c r="H77" s="76"/>
      <c r="I77" s="27"/>
      <c r="J77" s="63"/>
      <c r="K77" s="32"/>
      <c r="L77" s="32"/>
      <c r="M77" s="32"/>
      <c r="N77" s="58"/>
      <c r="O77" s="58"/>
    </row>
    <row r="78" spans="1:15" s="3" customFormat="1">
      <c r="A78" s="79" t="s">
        <v>85</v>
      </c>
      <c r="B78" s="75" t="s">
        <v>86</v>
      </c>
      <c r="C78" s="40"/>
      <c r="D78" s="68">
        <f>D79</f>
        <v>25.796720000000001</v>
      </c>
      <c r="E78" s="68">
        <f>E79</f>
        <v>25.711977950000001</v>
      </c>
      <c r="F78" s="68">
        <f>F79</f>
        <v>25.711977950000001</v>
      </c>
      <c r="G78" s="68"/>
      <c r="H78" s="76"/>
      <c r="I78" s="73">
        <f>I79</f>
        <v>-8.4742049999999125E-2</v>
      </c>
      <c r="J78" s="63">
        <f>I78/D78</f>
        <v>-3.2849932084388685E-3</v>
      </c>
      <c r="K78" s="68"/>
      <c r="L78" s="68"/>
      <c r="M78" s="68"/>
      <c r="N78" s="58"/>
      <c r="O78" s="58"/>
    </row>
    <row r="79" spans="1:15" s="3" customFormat="1">
      <c r="A79" s="29" t="s">
        <v>88</v>
      </c>
      <c r="B79" s="28" t="s">
        <v>87</v>
      </c>
      <c r="C79" s="32"/>
      <c r="D79" s="27">
        <v>25.796720000000001</v>
      </c>
      <c r="E79" s="32">
        <v>25.711977950000001</v>
      </c>
      <c r="F79" s="27">
        <f>E79</f>
        <v>25.711977950000001</v>
      </c>
      <c r="G79" s="32"/>
      <c r="H79" s="76"/>
      <c r="I79" s="27">
        <f>E79-D79</f>
        <v>-8.4742049999999125E-2</v>
      </c>
      <c r="J79" s="63">
        <f>I79/D79</f>
        <v>-3.2849932084388685E-3</v>
      </c>
      <c r="K79" s="27"/>
      <c r="L79" s="27"/>
      <c r="M79" s="78"/>
      <c r="N79" s="58"/>
      <c r="O79" s="58"/>
    </row>
    <row r="80" spans="1:15" s="3" customFormat="1">
      <c r="A80" s="29" t="s">
        <v>74</v>
      </c>
      <c r="B80" s="28"/>
      <c r="C80" s="40"/>
      <c r="D80" s="32"/>
      <c r="E80" s="71"/>
      <c r="F80" s="73"/>
      <c r="G80" s="32"/>
      <c r="H80" s="76"/>
      <c r="I80" s="27"/>
      <c r="J80" s="63"/>
      <c r="K80" s="32"/>
      <c r="L80" s="32"/>
      <c r="M80" s="32"/>
      <c r="N80" s="58"/>
      <c r="O80" s="58"/>
    </row>
    <row r="81" spans="1:15" s="3" customFormat="1">
      <c r="A81" s="79" t="s">
        <v>80</v>
      </c>
      <c r="B81" s="75" t="s">
        <v>89</v>
      </c>
      <c r="C81" s="40"/>
      <c r="D81" s="68">
        <f>D82</f>
        <v>176.85002539999999</v>
      </c>
      <c r="E81" s="68">
        <f t="shared" ref="E81" si="5">E82</f>
        <v>178.17726430000002</v>
      </c>
      <c r="F81" s="68">
        <f>F82</f>
        <v>178.17726430000002</v>
      </c>
      <c r="G81" s="68"/>
      <c r="H81" s="76"/>
      <c r="I81" s="73">
        <f>I82</f>
        <v>1.327238900000026</v>
      </c>
      <c r="J81" s="74">
        <f t="shared" ref="J81:J112" si="6">I81/D81</f>
        <v>7.5048838528469107E-3</v>
      </c>
      <c r="K81" s="68"/>
      <c r="L81" s="68"/>
      <c r="M81" s="68"/>
      <c r="N81" s="58"/>
      <c r="O81" s="58"/>
    </row>
    <row r="82" spans="1:15" s="3" customFormat="1">
      <c r="A82" s="79" t="s">
        <v>90</v>
      </c>
      <c r="B82" s="75" t="s">
        <v>5</v>
      </c>
      <c r="C82" s="40"/>
      <c r="D82" s="68">
        <f>SUM(D83:D153)</f>
        <v>176.85002539999999</v>
      </c>
      <c r="E82" s="68">
        <f>SUM(E83:E153)</f>
        <v>178.17726430000002</v>
      </c>
      <c r="F82" s="68">
        <f>SUM(F83:F153)</f>
        <v>178.17726430000002</v>
      </c>
      <c r="G82" s="68"/>
      <c r="H82" s="76"/>
      <c r="I82" s="73">
        <f t="shared" ref="I82:I113" si="7">E82-D82</f>
        <v>1.327238900000026</v>
      </c>
      <c r="J82" s="74">
        <f t="shared" si="6"/>
        <v>7.5048838528469107E-3</v>
      </c>
      <c r="K82" s="68"/>
      <c r="L82" s="68"/>
      <c r="M82" s="68"/>
      <c r="N82" s="58"/>
      <c r="O82" s="58"/>
    </row>
    <row r="83" spans="1:15" s="3" customFormat="1" ht="56.25">
      <c r="A83" s="29" t="s">
        <v>92</v>
      </c>
      <c r="B83" s="28" t="s">
        <v>91</v>
      </c>
      <c r="C83" s="32"/>
      <c r="D83" s="27">
        <v>16.256999999999998</v>
      </c>
      <c r="E83" s="32">
        <v>20.088322299999998</v>
      </c>
      <c r="F83" s="27">
        <f>E83</f>
        <v>20.088322299999998</v>
      </c>
      <c r="G83" s="68"/>
      <c r="H83" s="76"/>
      <c r="I83" s="27">
        <f t="shared" si="7"/>
        <v>3.8313223000000001</v>
      </c>
      <c r="J83" s="63">
        <f t="shared" si="6"/>
        <v>0.23567215968505878</v>
      </c>
      <c r="K83" s="27"/>
      <c r="L83" s="27"/>
      <c r="M83" s="78" t="s">
        <v>350</v>
      </c>
      <c r="N83" s="58"/>
      <c r="O83" s="58"/>
    </row>
    <row r="84" spans="1:15" s="3" customFormat="1" ht="37.5">
      <c r="A84" s="29" t="s">
        <v>94</v>
      </c>
      <c r="B84" s="28" t="s">
        <v>93</v>
      </c>
      <c r="C84" s="32"/>
      <c r="D84" s="32">
        <v>73.739999999999995</v>
      </c>
      <c r="E84" s="32">
        <v>73.739999999999995</v>
      </c>
      <c r="F84" s="27">
        <f t="shared" ref="F84:F147" si="8">E84</f>
        <v>73.739999999999995</v>
      </c>
      <c r="G84" s="68"/>
      <c r="H84" s="76"/>
      <c r="I84" s="27">
        <f t="shared" si="7"/>
        <v>0</v>
      </c>
      <c r="J84" s="63">
        <f t="shared" si="6"/>
        <v>0</v>
      </c>
      <c r="K84" s="32"/>
      <c r="L84" s="32"/>
      <c r="M84" s="32"/>
      <c r="N84" s="58"/>
      <c r="O84" s="58"/>
    </row>
    <row r="85" spans="1:15" s="3" customFormat="1" ht="37.5">
      <c r="A85" s="29" t="s">
        <v>98</v>
      </c>
      <c r="B85" s="28" t="s">
        <v>95</v>
      </c>
      <c r="C85" s="32"/>
      <c r="D85" s="32">
        <v>1.251128</v>
      </c>
      <c r="E85" s="32">
        <v>1.251128</v>
      </c>
      <c r="F85" s="27">
        <f t="shared" si="8"/>
        <v>1.251128</v>
      </c>
      <c r="G85" s="40"/>
      <c r="H85" s="76"/>
      <c r="I85" s="27">
        <f t="shared" si="7"/>
        <v>0</v>
      </c>
      <c r="J85" s="63">
        <f t="shared" si="6"/>
        <v>0</v>
      </c>
      <c r="K85" s="33"/>
      <c r="L85" s="33"/>
      <c r="M85" s="32"/>
      <c r="N85" s="58"/>
      <c r="O85" s="58"/>
    </row>
    <row r="86" spans="1:15" s="3" customFormat="1" ht="56.25">
      <c r="A86" s="29" t="s">
        <v>176</v>
      </c>
      <c r="B86" s="28" t="s">
        <v>96</v>
      </c>
      <c r="C86" s="32"/>
      <c r="D86" s="32">
        <v>3.9746960000000002</v>
      </c>
      <c r="E86" s="32">
        <v>3.9460649999999999</v>
      </c>
      <c r="F86" s="27">
        <f t="shared" si="8"/>
        <v>3.9460649999999999</v>
      </c>
      <c r="G86" s="40"/>
      <c r="H86" s="76"/>
      <c r="I86" s="27">
        <f t="shared" si="7"/>
        <v>-2.8631000000000295E-2</v>
      </c>
      <c r="J86" s="63">
        <f t="shared" si="6"/>
        <v>-7.2033181908755517E-3</v>
      </c>
      <c r="K86" s="33"/>
      <c r="L86" s="33"/>
      <c r="M86" s="32"/>
      <c r="N86" s="58"/>
      <c r="O86" s="58"/>
    </row>
    <row r="87" spans="1:15" s="3" customFormat="1" ht="93.75">
      <c r="A87" s="29" t="s">
        <v>177</v>
      </c>
      <c r="B87" s="28" t="s">
        <v>97</v>
      </c>
      <c r="C87" s="32"/>
      <c r="D87" s="32">
        <v>1.3843270000000001</v>
      </c>
      <c r="E87" s="32">
        <v>0.94018299999999999</v>
      </c>
      <c r="F87" s="27">
        <f t="shared" si="8"/>
        <v>0.94018299999999999</v>
      </c>
      <c r="G87" s="40"/>
      <c r="H87" s="76"/>
      <c r="I87" s="27">
        <f t="shared" si="7"/>
        <v>-0.44414400000000009</v>
      </c>
      <c r="J87" s="63">
        <f t="shared" si="6"/>
        <v>-0.32083748998610884</v>
      </c>
      <c r="K87" s="33"/>
      <c r="L87" s="33"/>
      <c r="M87" s="78" t="s">
        <v>336</v>
      </c>
      <c r="N87" s="58"/>
      <c r="O87" s="58"/>
    </row>
    <row r="88" spans="1:15" s="3" customFormat="1" ht="37.5">
      <c r="A88" s="29" t="s">
        <v>178</v>
      </c>
      <c r="B88" s="28" t="s">
        <v>298</v>
      </c>
      <c r="C88" s="32"/>
      <c r="D88" s="32">
        <v>2.290797</v>
      </c>
      <c r="E88" s="32">
        <v>2.4044810000000001</v>
      </c>
      <c r="F88" s="27">
        <f t="shared" si="8"/>
        <v>2.4044810000000001</v>
      </c>
      <c r="G88" s="40"/>
      <c r="H88" s="39"/>
      <c r="I88" s="27">
        <f t="shared" si="7"/>
        <v>0.11368400000000012</v>
      </c>
      <c r="J88" s="63">
        <f t="shared" si="6"/>
        <v>4.9626396402649438E-2</v>
      </c>
      <c r="K88" s="33"/>
      <c r="L88" s="33"/>
      <c r="M88" s="32"/>
      <c r="N88" s="58"/>
      <c r="O88" s="58"/>
    </row>
    <row r="89" spans="1:15" s="3" customFormat="1" ht="37.5">
      <c r="A89" s="29" t="s">
        <v>179</v>
      </c>
      <c r="B89" s="28" t="s">
        <v>299</v>
      </c>
      <c r="C89" s="32"/>
      <c r="D89" s="32">
        <v>0.664744</v>
      </c>
      <c r="E89" s="32">
        <v>0.72450800000000004</v>
      </c>
      <c r="F89" s="27">
        <f t="shared" si="8"/>
        <v>0.72450800000000004</v>
      </c>
      <c r="G89" s="40"/>
      <c r="H89" s="39"/>
      <c r="I89" s="27">
        <f t="shared" si="7"/>
        <v>5.9764000000000039E-2</v>
      </c>
      <c r="J89" s="63">
        <f t="shared" si="6"/>
        <v>8.9905286847267576E-2</v>
      </c>
      <c r="K89" s="33"/>
      <c r="L89" s="33"/>
      <c r="M89" s="32"/>
      <c r="N89" s="58"/>
      <c r="O89" s="58"/>
    </row>
    <row r="90" spans="1:15" s="3" customFormat="1" ht="112.5">
      <c r="A90" s="29" t="s">
        <v>229</v>
      </c>
      <c r="B90" s="28" t="s">
        <v>232</v>
      </c>
      <c r="C90" s="32"/>
      <c r="D90" s="32">
        <v>1.3557399999999999</v>
      </c>
      <c r="E90" s="32">
        <v>1.6499029999999999</v>
      </c>
      <c r="F90" s="27">
        <f t="shared" si="8"/>
        <v>1.6499029999999999</v>
      </c>
      <c r="G90" s="40"/>
      <c r="H90" s="39"/>
      <c r="I90" s="27">
        <f t="shared" si="7"/>
        <v>0.29416299999999995</v>
      </c>
      <c r="J90" s="63">
        <f t="shared" si="6"/>
        <v>0.21697596884358356</v>
      </c>
      <c r="K90" s="33"/>
      <c r="L90" s="33"/>
      <c r="M90" s="78" t="s">
        <v>351</v>
      </c>
      <c r="N90" s="58"/>
      <c r="O90" s="58"/>
    </row>
    <row r="91" spans="1:15" s="3" customFormat="1" ht="75">
      <c r="A91" s="29" t="s">
        <v>230</v>
      </c>
      <c r="B91" s="28" t="s">
        <v>248</v>
      </c>
      <c r="C91" s="32"/>
      <c r="D91" s="32">
        <v>0.60197999999999996</v>
      </c>
      <c r="E91" s="32">
        <v>0.51105900000000004</v>
      </c>
      <c r="F91" s="27">
        <f t="shared" si="8"/>
        <v>0.51105900000000004</v>
      </c>
      <c r="G91" s="40"/>
      <c r="H91" s="39"/>
      <c r="I91" s="27">
        <f t="shared" si="7"/>
        <v>-9.0920999999999919E-2</v>
      </c>
      <c r="J91" s="63">
        <f t="shared" si="6"/>
        <v>-0.15103657928834832</v>
      </c>
      <c r="K91" s="33"/>
      <c r="L91" s="33"/>
      <c r="M91" s="78" t="s">
        <v>338</v>
      </c>
      <c r="N91" s="58"/>
      <c r="O91" s="58"/>
    </row>
    <row r="92" spans="1:15" s="3" customFormat="1" ht="75">
      <c r="A92" s="29" t="s">
        <v>231</v>
      </c>
      <c r="B92" s="28" t="s">
        <v>249</v>
      </c>
      <c r="C92" s="32"/>
      <c r="D92" s="32">
        <v>0.60197999999999996</v>
      </c>
      <c r="E92" s="32">
        <v>0.51399799999999995</v>
      </c>
      <c r="F92" s="27">
        <f t="shared" si="8"/>
        <v>0.51399799999999995</v>
      </c>
      <c r="G92" s="40"/>
      <c r="H92" s="39"/>
      <c r="I92" s="27">
        <f t="shared" si="7"/>
        <v>-8.7982000000000005E-2</v>
      </c>
      <c r="J92" s="63">
        <f t="shared" si="6"/>
        <v>-0.14615435728761755</v>
      </c>
      <c r="K92" s="33"/>
      <c r="L92" s="33"/>
      <c r="M92" s="78" t="s">
        <v>338</v>
      </c>
      <c r="N92" s="58"/>
      <c r="O92" s="58"/>
    </row>
    <row r="93" spans="1:15" s="3" customFormat="1" ht="150">
      <c r="A93" s="29" t="s">
        <v>99</v>
      </c>
      <c r="B93" s="28" t="s">
        <v>250</v>
      </c>
      <c r="C93" s="32"/>
      <c r="D93" s="32">
        <v>1.0832299999999999</v>
      </c>
      <c r="E93" s="32">
        <v>0.93128199999999994</v>
      </c>
      <c r="F93" s="27">
        <f t="shared" si="8"/>
        <v>0.93128199999999994</v>
      </c>
      <c r="G93" s="40"/>
      <c r="H93" s="39"/>
      <c r="I93" s="27">
        <f t="shared" si="7"/>
        <v>-0.15194799999999997</v>
      </c>
      <c r="J93" s="63">
        <f t="shared" si="6"/>
        <v>-0.14027307220073298</v>
      </c>
      <c r="K93" s="33"/>
      <c r="L93" s="33"/>
      <c r="M93" s="78" t="s">
        <v>352</v>
      </c>
      <c r="N93" s="58"/>
      <c r="O93" s="58"/>
    </row>
    <row r="94" spans="1:15" s="3" customFormat="1" ht="93.75">
      <c r="A94" s="29" t="s">
        <v>238</v>
      </c>
      <c r="B94" s="28" t="s">
        <v>251</v>
      </c>
      <c r="C94" s="32"/>
      <c r="D94" s="32">
        <v>1.0447500000000001</v>
      </c>
      <c r="E94" s="32">
        <v>0.88326800000000005</v>
      </c>
      <c r="F94" s="27">
        <f t="shared" si="8"/>
        <v>0.88326800000000005</v>
      </c>
      <c r="G94" s="40"/>
      <c r="H94" s="39"/>
      <c r="I94" s="27">
        <f t="shared" si="7"/>
        <v>-0.16148200000000001</v>
      </c>
      <c r="J94" s="63">
        <f t="shared" si="6"/>
        <v>-0.15456520698731754</v>
      </c>
      <c r="K94" s="33"/>
      <c r="L94" s="33"/>
      <c r="M94" s="78" t="s">
        <v>353</v>
      </c>
      <c r="N94" s="58"/>
      <c r="O94" s="58"/>
    </row>
    <row r="95" spans="1:15" s="3" customFormat="1" ht="37.5">
      <c r="A95" s="29" t="s">
        <v>100</v>
      </c>
      <c r="B95" s="28" t="s">
        <v>228</v>
      </c>
      <c r="C95" s="32"/>
      <c r="D95" s="32">
        <v>0.57701999999999998</v>
      </c>
      <c r="E95" s="32">
        <v>0.57639600000000002</v>
      </c>
      <c r="F95" s="27">
        <f t="shared" si="8"/>
        <v>0.57639600000000002</v>
      </c>
      <c r="G95" s="40"/>
      <c r="H95" s="39"/>
      <c r="I95" s="27">
        <f t="shared" si="7"/>
        <v>-6.2399999999995792E-4</v>
      </c>
      <c r="J95" s="63">
        <f t="shared" si="6"/>
        <v>-1.0814183217218779E-3</v>
      </c>
      <c r="K95" s="33"/>
      <c r="L95" s="33"/>
      <c r="M95" s="32"/>
      <c r="N95" s="58"/>
      <c r="O95" s="58"/>
    </row>
    <row r="96" spans="1:15" s="3" customFormat="1" ht="37.5">
      <c r="A96" s="29" t="s">
        <v>226</v>
      </c>
      <c r="B96" s="28" t="s">
        <v>252</v>
      </c>
      <c r="C96" s="32"/>
      <c r="D96" s="32">
        <v>0.60197999999999996</v>
      </c>
      <c r="E96" s="32">
        <v>0.64299399999999995</v>
      </c>
      <c r="F96" s="27">
        <f t="shared" si="8"/>
        <v>0.64299399999999995</v>
      </c>
      <c r="G96" s="40"/>
      <c r="H96" s="39"/>
      <c r="I96" s="27">
        <f t="shared" si="7"/>
        <v>4.1013999999999995E-2</v>
      </c>
      <c r="J96" s="63">
        <f t="shared" si="6"/>
        <v>6.8131831622313024E-2</v>
      </c>
      <c r="K96" s="33"/>
      <c r="L96" s="33"/>
      <c r="M96" s="32"/>
      <c r="N96" s="58"/>
      <c r="O96" s="58"/>
    </row>
    <row r="97" spans="1:15" s="3" customFormat="1" ht="56.25">
      <c r="A97" s="29" t="s">
        <v>227</v>
      </c>
      <c r="B97" s="28" t="s">
        <v>253</v>
      </c>
      <c r="C97" s="32"/>
      <c r="D97" s="32">
        <v>1.0197400000000001</v>
      </c>
      <c r="E97" s="32">
        <v>1.130253</v>
      </c>
      <c r="F97" s="27">
        <f t="shared" si="8"/>
        <v>1.130253</v>
      </c>
      <c r="G97" s="40"/>
      <c r="H97" s="39"/>
      <c r="I97" s="27">
        <f t="shared" si="7"/>
        <v>0.11051299999999986</v>
      </c>
      <c r="J97" s="63">
        <f t="shared" si="6"/>
        <v>0.10837370310079025</v>
      </c>
      <c r="K97" s="33"/>
      <c r="L97" s="33"/>
      <c r="M97" s="78" t="s">
        <v>339</v>
      </c>
      <c r="N97" s="58"/>
      <c r="O97" s="58"/>
    </row>
    <row r="98" spans="1:15" s="3" customFormat="1" ht="93.75">
      <c r="A98" s="29" t="s">
        <v>236</v>
      </c>
      <c r="B98" s="28" t="s">
        <v>233</v>
      </c>
      <c r="C98" s="32"/>
      <c r="D98" s="32">
        <v>0.80423999999999995</v>
      </c>
      <c r="E98" s="32">
        <v>0.46416599999999997</v>
      </c>
      <c r="F98" s="27">
        <f t="shared" si="8"/>
        <v>0.46416599999999997</v>
      </c>
      <c r="G98" s="40"/>
      <c r="H98" s="39"/>
      <c r="I98" s="27">
        <f t="shared" si="7"/>
        <v>-0.34007399999999999</v>
      </c>
      <c r="J98" s="63">
        <f t="shared" si="6"/>
        <v>-0.42285138764547897</v>
      </c>
      <c r="K98" s="33"/>
      <c r="L98" s="33"/>
      <c r="M98" s="78" t="s">
        <v>354</v>
      </c>
      <c r="N98" s="58"/>
      <c r="O98" s="58"/>
    </row>
    <row r="99" spans="1:15" s="3" customFormat="1" ht="75">
      <c r="A99" s="29" t="s">
        <v>239</v>
      </c>
      <c r="B99" s="28" t="s">
        <v>234</v>
      </c>
      <c r="C99" s="32"/>
      <c r="D99" s="32">
        <v>0.41371999999999998</v>
      </c>
      <c r="E99" s="32">
        <v>0.90485500000000008</v>
      </c>
      <c r="F99" s="27">
        <f t="shared" si="8"/>
        <v>0.90485500000000008</v>
      </c>
      <c r="G99" s="40"/>
      <c r="H99" s="39"/>
      <c r="I99" s="27">
        <f t="shared" si="7"/>
        <v>0.4911350000000001</v>
      </c>
      <c r="J99" s="63">
        <f t="shared" si="6"/>
        <v>1.1871193077443685</v>
      </c>
      <c r="K99" s="33"/>
      <c r="L99" s="33"/>
      <c r="M99" s="78" t="s">
        <v>355</v>
      </c>
      <c r="N99" s="58"/>
      <c r="O99" s="58"/>
    </row>
    <row r="100" spans="1:15" s="3" customFormat="1" ht="112.5">
      <c r="A100" s="29" t="s">
        <v>240</v>
      </c>
      <c r="B100" s="28" t="s">
        <v>235</v>
      </c>
      <c r="C100" s="32"/>
      <c r="D100" s="32">
        <v>1.21214</v>
      </c>
      <c r="E100" s="32">
        <v>1.6855040000000001</v>
      </c>
      <c r="F100" s="27">
        <f t="shared" si="8"/>
        <v>1.6855040000000001</v>
      </c>
      <c r="G100" s="40"/>
      <c r="H100" s="39"/>
      <c r="I100" s="27">
        <f t="shared" si="7"/>
        <v>0.47336400000000012</v>
      </c>
      <c r="J100" s="63">
        <f t="shared" si="6"/>
        <v>0.39051924695167234</v>
      </c>
      <c r="K100" s="33"/>
      <c r="L100" s="33"/>
      <c r="M100" s="78" t="s">
        <v>351</v>
      </c>
      <c r="N100" s="58"/>
      <c r="O100" s="58"/>
    </row>
    <row r="101" spans="1:15" s="3" customFormat="1" ht="112.5">
      <c r="A101" s="29" t="s">
        <v>241</v>
      </c>
      <c r="B101" s="28" t="s">
        <v>237</v>
      </c>
      <c r="C101" s="32"/>
      <c r="D101" s="32">
        <v>0.99317</v>
      </c>
      <c r="E101" s="32">
        <v>1.6858419999999998</v>
      </c>
      <c r="F101" s="27">
        <f t="shared" si="8"/>
        <v>1.6858419999999998</v>
      </c>
      <c r="G101" s="40"/>
      <c r="H101" s="39"/>
      <c r="I101" s="27">
        <f t="shared" si="7"/>
        <v>0.69267199999999984</v>
      </c>
      <c r="J101" s="63">
        <f t="shared" si="6"/>
        <v>0.69743548435816616</v>
      </c>
      <c r="K101" s="33"/>
      <c r="L101" s="33"/>
      <c r="M101" s="78" t="s">
        <v>351</v>
      </c>
      <c r="N101" s="58"/>
      <c r="O101" s="58"/>
    </row>
    <row r="102" spans="1:15" s="3" customFormat="1" ht="112.5">
      <c r="A102" s="29" t="s">
        <v>242</v>
      </c>
      <c r="B102" s="28" t="s">
        <v>247</v>
      </c>
      <c r="C102" s="32"/>
      <c r="D102" s="32">
        <v>0.85926999999999998</v>
      </c>
      <c r="E102" s="32">
        <v>1.03582</v>
      </c>
      <c r="F102" s="27">
        <f t="shared" si="8"/>
        <v>1.03582</v>
      </c>
      <c r="G102" s="40"/>
      <c r="H102" s="39"/>
      <c r="I102" s="27">
        <f t="shared" si="7"/>
        <v>0.17654999999999998</v>
      </c>
      <c r="J102" s="63">
        <f t="shared" si="6"/>
        <v>0.20546510409999183</v>
      </c>
      <c r="K102" s="33"/>
      <c r="L102" s="33"/>
      <c r="M102" s="78" t="s">
        <v>356</v>
      </c>
      <c r="N102" s="58"/>
      <c r="O102" s="58"/>
    </row>
    <row r="103" spans="1:15" s="3" customFormat="1" ht="75">
      <c r="A103" s="29" t="s">
        <v>243</v>
      </c>
      <c r="B103" s="28" t="s">
        <v>254</v>
      </c>
      <c r="C103" s="32"/>
      <c r="D103" s="32">
        <v>0.60197999999999996</v>
      </c>
      <c r="E103" s="32">
        <v>0.809805</v>
      </c>
      <c r="F103" s="27">
        <f t="shared" si="8"/>
        <v>0.809805</v>
      </c>
      <c r="G103" s="40"/>
      <c r="H103" s="39"/>
      <c r="I103" s="27">
        <f t="shared" si="7"/>
        <v>0.20782500000000004</v>
      </c>
      <c r="J103" s="63">
        <f t="shared" si="6"/>
        <v>0.34523572211701392</v>
      </c>
      <c r="K103" s="33"/>
      <c r="L103" s="33"/>
      <c r="M103" s="78" t="s">
        <v>357</v>
      </c>
      <c r="N103" s="64"/>
      <c r="O103" s="58"/>
    </row>
    <row r="104" spans="1:15" s="3" customFormat="1" ht="37.5">
      <c r="A104" s="29" t="s">
        <v>244</v>
      </c>
      <c r="B104" s="28" t="s">
        <v>255</v>
      </c>
      <c r="C104" s="32"/>
      <c r="D104" s="32">
        <v>0.60197999999999996</v>
      </c>
      <c r="E104" s="32">
        <v>0.76413200000000003</v>
      </c>
      <c r="F104" s="27">
        <f t="shared" si="8"/>
        <v>0.76413200000000003</v>
      </c>
      <c r="G104" s="40"/>
      <c r="H104" s="39"/>
      <c r="I104" s="27">
        <f t="shared" si="7"/>
        <v>0.16215200000000007</v>
      </c>
      <c r="J104" s="63">
        <f t="shared" si="6"/>
        <v>0.2693644307119839</v>
      </c>
      <c r="K104" s="33"/>
      <c r="L104" s="33"/>
      <c r="M104" s="78" t="s">
        <v>330</v>
      </c>
      <c r="N104" s="58"/>
      <c r="O104" s="58"/>
    </row>
    <row r="105" spans="1:15" s="3" customFormat="1" ht="112.5">
      <c r="A105" s="29" t="s">
        <v>245</v>
      </c>
      <c r="B105" s="28" t="s">
        <v>256</v>
      </c>
      <c r="C105" s="32"/>
      <c r="D105" s="32">
        <v>0.59645000000000004</v>
      </c>
      <c r="E105" s="32">
        <v>0.65906299999999995</v>
      </c>
      <c r="F105" s="27">
        <f t="shared" si="8"/>
        <v>0.65906299999999995</v>
      </c>
      <c r="G105" s="40"/>
      <c r="H105" s="39"/>
      <c r="I105" s="27">
        <f t="shared" si="7"/>
        <v>6.2612999999999919E-2</v>
      </c>
      <c r="J105" s="63">
        <f t="shared" si="6"/>
        <v>0.10497610864280311</v>
      </c>
      <c r="K105" s="33"/>
      <c r="L105" s="33"/>
      <c r="M105" s="78" t="s">
        <v>358</v>
      </c>
      <c r="N105" s="58"/>
      <c r="O105" s="58"/>
    </row>
    <row r="106" spans="1:15" s="3" customFormat="1" ht="112.5">
      <c r="A106" s="29" t="s">
        <v>246</v>
      </c>
      <c r="B106" s="28" t="s">
        <v>257</v>
      </c>
      <c r="C106" s="32"/>
      <c r="D106" s="32">
        <v>1.6354299999999999</v>
      </c>
      <c r="E106" s="32">
        <v>1.915937</v>
      </c>
      <c r="F106" s="27">
        <f t="shared" si="8"/>
        <v>1.915937</v>
      </c>
      <c r="G106" s="40"/>
      <c r="H106" s="39"/>
      <c r="I106" s="27">
        <f t="shared" si="7"/>
        <v>0.28050700000000006</v>
      </c>
      <c r="J106" s="63">
        <f t="shared" si="6"/>
        <v>0.17151880545177725</v>
      </c>
      <c r="K106" s="33"/>
      <c r="L106" s="33"/>
      <c r="M106" s="78" t="s">
        <v>358</v>
      </c>
      <c r="N106" s="58"/>
      <c r="O106" s="58"/>
    </row>
    <row r="107" spans="1:15" s="3" customFormat="1" ht="112.5">
      <c r="A107" s="29" t="s">
        <v>180</v>
      </c>
      <c r="B107" s="28" t="s">
        <v>101</v>
      </c>
      <c r="C107" s="32"/>
      <c r="D107" s="32">
        <v>0.294873</v>
      </c>
      <c r="E107" s="32">
        <v>0.46076699999999998</v>
      </c>
      <c r="F107" s="27">
        <f t="shared" si="8"/>
        <v>0.46076699999999998</v>
      </c>
      <c r="G107" s="40"/>
      <c r="H107" s="39"/>
      <c r="I107" s="27">
        <f t="shared" si="7"/>
        <v>0.16589399999999999</v>
      </c>
      <c r="J107" s="63">
        <f t="shared" si="6"/>
        <v>0.56259474417800204</v>
      </c>
      <c r="K107" s="33"/>
      <c r="L107" s="33"/>
      <c r="M107" s="78" t="s">
        <v>351</v>
      </c>
      <c r="N107" s="58"/>
      <c r="O107" s="58"/>
    </row>
    <row r="108" spans="1:15" s="3" customFormat="1" ht="56.25">
      <c r="A108" s="29" t="s">
        <v>181</v>
      </c>
      <c r="B108" s="28" t="s">
        <v>102</v>
      </c>
      <c r="C108" s="32"/>
      <c r="D108" s="32">
        <v>0.79034099999999996</v>
      </c>
      <c r="E108" s="32">
        <v>0.67358300000000004</v>
      </c>
      <c r="F108" s="27">
        <f t="shared" si="8"/>
        <v>0.67358300000000004</v>
      </c>
      <c r="G108" s="40"/>
      <c r="H108" s="39"/>
      <c r="I108" s="27">
        <f t="shared" si="7"/>
        <v>-0.11675799999999992</v>
      </c>
      <c r="J108" s="63">
        <f t="shared" si="6"/>
        <v>-0.14773116920417886</v>
      </c>
      <c r="K108" s="33"/>
      <c r="L108" s="33"/>
      <c r="M108" s="78" t="s">
        <v>328</v>
      </c>
      <c r="N108" s="58"/>
      <c r="O108" s="58"/>
    </row>
    <row r="109" spans="1:15" s="3" customFormat="1" ht="75">
      <c r="A109" s="29" t="s">
        <v>182</v>
      </c>
      <c r="B109" s="39" t="s">
        <v>300</v>
      </c>
      <c r="C109" s="32"/>
      <c r="D109" s="32">
        <v>2.5087169999999999</v>
      </c>
      <c r="E109" s="32">
        <v>2.4562879999999998</v>
      </c>
      <c r="F109" s="27">
        <f t="shared" si="8"/>
        <v>2.4562879999999998</v>
      </c>
      <c r="G109" s="40"/>
      <c r="H109" s="40"/>
      <c r="I109" s="27">
        <f t="shared" si="7"/>
        <v>-5.2429000000000059E-2</v>
      </c>
      <c r="J109" s="63">
        <f t="shared" si="6"/>
        <v>-2.0898730307165003E-2</v>
      </c>
      <c r="K109" s="33"/>
      <c r="L109" s="33"/>
      <c r="M109" s="32"/>
      <c r="N109" s="58"/>
      <c r="O109" s="58"/>
    </row>
    <row r="110" spans="1:15" s="3" customFormat="1" ht="154.5" customHeight="1">
      <c r="A110" s="29" t="s">
        <v>183</v>
      </c>
      <c r="B110" s="28" t="s">
        <v>103</v>
      </c>
      <c r="C110" s="32"/>
      <c r="D110" s="32">
        <v>0.7</v>
      </c>
      <c r="E110" s="32">
        <v>0.49657300000000004</v>
      </c>
      <c r="F110" s="27">
        <f t="shared" si="8"/>
        <v>0.49657300000000004</v>
      </c>
      <c r="G110" s="40"/>
      <c r="H110" s="39"/>
      <c r="I110" s="27">
        <f t="shared" si="7"/>
        <v>-0.20342699999999991</v>
      </c>
      <c r="J110" s="63">
        <f t="shared" si="6"/>
        <v>-0.29060999999999987</v>
      </c>
      <c r="K110" s="33"/>
      <c r="L110" s="33"/>
      <c r="M110" s="78" t="s">
        <v>359</v>
      </c>
      <c r="N110" s="58"/>
      <c r="O110" s="58"/>
    </row>
    <row r="111" spans="1:15" s="3" customFormat="1" ht="37.5">
      <c r="A111" s="29" t="s">
        <v>184</v>
      </c>
      <c r="B111" s="28" t="s">
        <v>104</v>
      </c>
      <c r="C111" s="32"/>
      <c r="D111" s="32">
        <v>0.79034099999999996</v>
      </c>
      <c r="E111" s="32">
        <v>0.8179249999999999</v>
      </c>
      <c r="F111" s="27">
        <f t="shared" si="8"/>
        <v>0.8179249999999999</v>
      </c>
      <c r="G111" s="40"/>
      <c r="H111" s="39"/>
      <c r="I111" s="27">
        <f t="shared" si="7"/>
        <v>2.7583999999999942E-2</v>
      </c>
      <c r="J111" s="63">
        <f t="shared" si="6"/>
        <v>3.4901390665548093E-2</v>
      </c>
      <c r="K111" s="33"/>
      <c r="L111" s="33"/>
      <c r="M111" s="32"/>
      <c r="N111" s="58"/>
      <c r="O111" s="58"/>
    </row>
    <row r="112" spans="1:15" s="3" customFormat="1" ht="157.5" customHeight="1">
      <c r="A112" s="29" t="s">
        <v>185</v>
      </c>
      <c r="B112" s="28" t="s">
        <v>105</v>
      </c>
      <c r="C112" s="32"/>
      <c r="D112" s="32">
        <v>3.4119999999999999</v>
      </c>
      <c r="E112" s="32">
        <v>2.8319700000000001</v>
      </c>
      <c r="F112" s="27">
        <f t="shared" si="8"/>
        <v>2.8319700000000001</v>
      </c>
      <c r="G112" s="40"/>
      <c r="H112" s="39"/>
      <c r="I112" s="27">
        <f t="shared" si="7"/>
        <v>-0.58002999999999982</v>
      </c>
      <c r="J112" s="63">
        <f t="shared" si="6"/>
        <v>-0.16999706916764357</v>
      </c>
      <c r="K112" s="33"/>
      <c r="L112" s="33"/>
      <c r="M112" s="78" t="s">
        <v>359</v>
      </c>
      <c r="N112" s="58"/>
      <c r="O112" s="58"/>
    </row>
    <row r="113" spans="1:15" s="3" customFormat="1" ht="150">
      <c r="A113" s="29" t="s">
        <v>186</v>
      </c>
      <c r="B113" s="28" t="s">
        <v>158</v>
      </c>
      <c r="C113" s="32"/>
      <c r="D113" s="32">
        <v>0.504</v>
      </c>
      <c r="E113" s="32">
        <v>0.33022699999999999</v>
      </c>
      <c r="F113" s="27">
        <f t="shared" si="8"/>
        <v>0.33022699999999999</v>
      </c>
      <c r="G113" s="40"/>
      <c r="H113" s="39"/>
      <c r="I113" s="27">
        <f t="shared" si="7"/>
        <v>-0.17377300000000001</v>
      </c>
      <c r="J113" s="63">
        <f t="shared" ref="J113:J144" si="9">I113/D113</f>
        <v>-0.34478769841269841</v>
      </c>
      <c r="K113" s="33"/>
      <c r="L113" s="33"/>
      <c r="M113" s="78" t="s">
        <v>335</v>
      </c>
      <c r="N113" s="58"/>
      <c r="O113" s="58"/>
    </row>
    <row r="114" spans="1:15" s="3" customFormat="1" ht="112.5">
      <c r="A114" s="29" t="s">
        <v>114</v>
      </c>
      <c r="B114" s="39" t="s">
        <v>106</v>
      </c>
      <c r="C114" s="32"/>
      <c r="D114" s="32">
        <v>1.0601989999999999</v>
      </c>
      <c r="E114" s="32">
        <v>1.2505839999999999</v>
      </c>
      <c r="F114" s="27">
        <f t="shared" si="8"/>
        <v>1.2505839999999999</v>
      </c>
      <c r="G114" s="40"/>
      <c r="H114" s="40"/>
      <c r="I114" s="27">
        <f t="shared" ref="I114:I145" si="10">E114-D114</f>
        <v>0.19038500000000003</v>
      </c>
      <c r="J114" s="63">
        <f t="shared" si="9"/>
        <v>0.17957477794263157</v>
      </c>
      <c r="K114" s="33"/>
      <c r="L114" s="33"/>
      <c r="M114" s="78" t="s">
        <v>358</v>
      </c>
      <c r="N114" s="61"/>
      <c r="O114" s="58"/>
    </row>
    <row r="115" spans="1:15" s="3" customFormat="1" ht="56.25">
      <c r="A115" s="29" t="s">
        <v>187</v>
      </c>
      <c r="B115" s="28" t="s">
        <v>107</v>
      </c>
      <c r="C115" s="32"/>
      <c r="D115" s="32">
        <v>0.46</v>
      </c>
      <c r="E115" s="32">
        <v>0.46863199999999999</v>
      </c>
      <c r="F115" s="27">
        <f t="shared" si="8"/>
        <v>0.46863199999999999</v>
      </c>
      <c r="G115" s="40"/>
      <c r="H115" s="40"/>
      <c r="I115" s="27">
        <f t="shared" si="10"/>
        <v>8.631999999999973E-3</v>
      </c>
      <c r="J115" s="63">
        <f t="shared" si="9"/>
        <v>1.8765217391304288E-2</v>
      </c>
      <c r="K115" s="33"/>
      <c r="L115" s="33"/>
      <c r="M115" s="32"/>
      <c r="N115" s="61"/>
      <c r="O115" s="58"/>
    </row>
    <row r="116" spans="1:15" s="3" customFormat="1" ht="56.25">
      <c r="A116" s="29" t="s">
        <v>188</v>
      </c>
      <c r="B116" s="28" t="s">
        <v>108</v>
      </c>
      <c r="C116" s="32"/>
      <c r="D116" s="32">
        <v>0.46</v>
      </c>
      <c r="E116" s="32">
        <v>0.452179</v>
      </c>
      <c r="F116" s="27">
        <f t="shared" si="8"/>
        <v>0.452179</v>
      </c>
      <c r="G116" s="40"/>
      <c r="H116" s="40"/>
      <c r="I116" s="27">
        <f t="shared" si="10"/>
        <v>-7.8210000000000224E-3</v>
      </c>
      <c r="J116" s="63">
        <f t="shared" si="9"/>
        <v>-1.7002173913043525E-2</v>
      </c>
      <c r="K116" s="33"/>
      <c r="L116" s="33"/>
      <c r="M116" s="32"/>
      <c r="N116" s="61"/>
      <c r="O116" s="58"/>
    </row>
    <row r="117" spans="1:15" s="3" customFormat="1" ht="112.5">
      <c r="A117" s="29" t="s">
        <v>189</v>
      </c>
      <c r="B117" s="28" t="s">
        <v>109</v>
      </c>
      <c r="C117" s="32"/>
      <c r="D117" s="32">
        <v>1.105154</v>
      </c>
      <c r="E117" s="32">
        <v>1.2263520000000001</v>
      </c>
      <c r="F117" s="27">
        <f t="shared" si="8"/>
        <v>1.2263520000000001</v>
      </c>
      <c r="G117" s="40"/>
      <c r="H117" s="40"/>
      <c r="I117" s="27">
        <f t="shared" si="10"/>
        <v>0.12119800000000014</v>
      </c>
      <c r="J117" s="63">
        <f t="shared" si="9"/>
        <v>0.10966616417259507</v>
      </c>
      <c r="K117" s="33"/>
      <c r="L117" s="33"/>
      <c r="M117" s="78" t="s">
        <v>351</v>
      </c>
      <c r="N117" s="61"/>
      <c r="O117" s="58"/>
    </row>
    <row r="118" spans="1:15" s="3" customFormat="1" ht="150">
      <c r="A118" s="29" t="s">
        <v>190</v>
      </c>
      <c r="B118" s="28" t="s">
        <v>110</v>
      </c>
      <c r="C118" s="32"/>
      <c r="D118" s="32">
        <v>3</v>
      </c>
      <c r="E118" s="32">
        <v>2.2311369999999999</v>
      </c>
      <c r="F118" s="27">
        <f t="shared" si="8"/>
        <v>2.2311369999999999</v>
      </c>
      <c r="G118" s="40"/>
      <c r="H118" s="81"/>
      <c r="I118" s="27">
        <f t="shared" si="10"/>
        <v>-0.76886300000000007</v>
      </c>
      <c r="J118" s="63">
        <f t="shared" si="9"/>
        <v>-0.25628766666666669</v>
      </c>
      <c r="K118" s="33"/>
      <c r="L118" s="33"/>
      <c r="M118" s="78" t="s">
        <v>359</v>
      </c>
      <c r="N118" s="61"/>
      <c r="O118" s="58"/>
    </row>
    <row r="119" spans="1:15" s="3" customFormat="1" ht="168.75">
      <c r="A119" s="29" t="s">
        <v>191</v>
      </c>
      <c r="B119" s="28" t="s">
        <v>111</v>
      </c>
      <c r="C119" s="32"/>
      <c r="D119" s="27">
        <v>1.6802790000000001</v>
      </c>
      <c r="E119" s="32">
        <v>1.047075</v>
      </c>
      <c r="F119" s="27">
        <f t="shared" si="8"/>
        <v>1.047075</v>
      </c>
      <c r="G119" s="40"/>
      <c r="H119" s="81"/>
      <c r="I119" s="27">
        <f t="shared" si="10"/>
        <v>-0.6332040000000001</v>
      </c>
      <c r="J119" s="63">
        <f t="shared" si="9"/>
        <v>-0.37684455974275705</v>
      </c>
      <c r="K119" s="33"/>
      <c r="L119" s="33"/>
      <c r="M119" s="78" t="s">
        <v>360</v>
      </c>
      <c r="N119" s="61"/>
      <c r="O119" s="58"/>
    </row>
    <row r="120" spans="1:15" s="3" customFormat="1" ht="37.5">
      <c r="A120" s="29" t="s">
        <v>115</v>
      </c>
      <c r="B120" s="28" t="s">
        <v>112</v>
      </c>
      <c r="C120" s="32"/>
      <c r="D120" s="27">
        <v>0.78380499999999997</v>
      </c>
      <c r="E120" s="32">
        <v>0.81962499999999994</v>
      </c>
      <c r="F120" s="27">
        <f t="shared" si="8"/>
        <v>0.81962499999999994</v>
      </c>
      <c r="G120" s="40"/>
      <c r="H120" s="81"/>
      <c r="I120" s="27">
        <f t="shared" si="10"/>
        <v>3.5819999999999963E-2</v>
      </c>
      <c r="J120" s="63">
        <f t="shared" si="9"/>
        <v>4.5700142254769954E-2</v>
      </c>
      <c r="K120" s="33"/>
      <c r="L120" s="33"/>
      <c r="M120" s="27"/>
      <c r="N120" s="61"/>
      <c r="O120" s="58"/>
    </row>
    <row r="121" spans="1:15" s="3" customFormat="1" ht="37.5">
      <c r="A121" s="29" t="s">
        <v>116</v>
      </c>
      <c r="B121" s="28" t="s">
        <v>113</v>
      </c>
      <c r="C121" s="32"/>
      <c r="D121" s="27">
        <v>3.5000000000000003E-2</v>
      </c>
      <c r="E121" s="32">
        <v>3.5000000000000003E-2</v>
      </c>
      <c r="F121" s="27">
        <f t="shared" si="8"/>
        <v>3.5000000000000003E-2</v>
      </c>
      <c r="G121" s="40"/>
      <c r="H121" s="30"/>
      <c r="I121" s="27">
        <f t="shared" si="10"/>
        <v>0</v>
      </c>
      <c r="J121" s="63">
        <f t="shared" si="9"/>
        <v>0</v>
      </c>
      <c r="K121" s="33"/>
      <c r="L121" s="33"/>
      <c r="M121" s="27"/>
      <c r="N121" s="61"/>
      <c r="O121" s="58"/>
    </row>
    <row r="122" spans="1:15" s="3" customFormat="1" ht="112.5">
      <c r="A122" s="29" t="s">
        <v>117</v>
      </c>
      <c r="B122" s="28" t="s">
        <v>157</v>
      </c>
      <c r="C122" s="32"/>
      <c r="D122" s="27">
        <v>0.38900000000000001</v>
      </c>
      <c r="E122" s="32">
        <v>0.59734600000000004</v>
      </c>
      <c r="F122" s="27">
        <f t="shared" si="8"/>
        <v>0.59734600000000004</v>
      </c>
      <c r="G122" s="40"/>
      <c r="H122" s="81"/>
      <c r="I122" s="27">
        <f t="shared" si="10"/>
        <v>0.20834600000000003</v>
      </c>
      <c r="J122" s="63">
        <f t="shared" si="9"/>
        <v>0.53559383033419028</v>
      </c>
      <c r="K122" s="33"/>
      <c r="L122" s="33"/>
      <c r="M122" s="78" t="s">
        <v>351</v>
      </c>
      <c r="N122" s="65"/>
      <c r="O122" s="58"/>
    </row>
    <row r="123" spans="1:15" s="3" customFormat="1" ht="37.5">
      <c r="A123" s="29" t="s">
        <v>192</v>
      </c>
      <c r="B123" s="28" t="s">
        <v>119</v>
      </c>
      <c r="C123" s="32"/>
      <c r="D123" s="27">
        <v>1.4914200000000001E-2</v>
      </c>
      <c r="E123" s="32">
        <v>1.4914E-2</v>
      </c>
      <c r="F123" s="27">
        <f t="shared" si="8"/>
        <v>1.4914E-2</v>
      </c>
      <c r="G123" s="40"/>
      <c r="H123" s="30"/>
      <c r="I123" s="27">
        <f t="shared" si="10"/>
        <v>-2.0000000000054696E-7</v>
      </c>
      <c r="J123" s="63">
        <f t="shared" si="9"/>
        <v>-1.3410038755048675E-5</v>
      </c>
      <c r="K123" s="36"/>
      <c r="L123" s="36"/>
      <c r="M123" s="27"/>
      <c r="N123" s="100"/>
      <c r="O123" s="101"/>
    </row>
    <row r="124" spans="1:15" s="3" customFormat="1" ht="56.25">
      <c r="A124" s="29" t="s">
        <v>193</v>
      </c>
      <c r="B124" s="28" t="s">
        <v>120</v>
      </c>
      <c r="C124" s="32"/>
      <c r="D124" s="27">
        <v>1.5</v>
      </c>
      <c r="E124" s="32">
        <v>1.3400609999999999</v>
      </c>
      <c r="F124" s="27">
        <f t="shared" si="8"/>
        <v>1.3400609999999999</v>
      </c>
      <c r="G124" s="40"/>
      <c r="H124" s="30"/>
      <c r="I124" s="27">
        <f t="shared" si="10"/>
        <v>-0.15993900000000005</v>
      </c>
      <c r="J124" s="63">
        <f t="shared" si="9"/>
        <v>-0.10662600000000004</v>
      </c>
      <c r="K124" s="36"/>
      <c r="L124" s="36"/>
      <c r="M124" s="78" t="s">
        <v>328</v>
      </c>
      <c r="N124" s="61"/>
      <c r="O124" s="58"/>
    </row>
    <row r="125" spans="1:15" s="3" customFormat="1" ht="37.5">
      <c r="A125" s="29" t="s">
        <v>194</v>
      </c>
      <c r="B125" s="28" t="s">
        <v>121</v>
      </c>
      <c r="C125" s="32"/>
      <c r="D125" s="27">
        <v>1.4914200000000001E-2</v>
      </c>
      <c r="E125" s="32">
        <v>1.4914E-2</v>
      </c>
      <c r="F125" s="27">
        <f t="shared" si="8"/>
        <v>1.4914E-2</v>
      </c>
      <c r="G125" s="40"/>
      <c r="H125" s="30"/>
      <c r="I125" s="27">
        <f t="shared" si="10"/>
        <v>-2.0000000000054696E-7</v>
      </c>
      <c r="J125" s="63">
        <f t="shared" si="9"/>
        <v>-1.3410038755048675E-5</v>
      </c>
      <c r="K125" s="36"/>
      <c r="L125" s="36"/>
      <c r="M125" s="27"/>
      <c r="N125" s="61"/>
      <c r="O125" s="58"/>
    </row>
    <row r="126" spans="1:15" s="3" customFormat="1" ht="37.5">
      <c r="A126" s="29" t="s">
        <v>195</v>
      </c>
      <c r="B126" s="28" t="s">
        <v>122</v>
      </c>
      <c r="C126" s="32"/>
      <c r="D126" s="27">
        <v>1.3</v>
      </c>
      <c r="E126" s="32">
        <v>1.3992339999999999</v>
      </c>
      <c r="F126" s="27">
        <f t="shared" si="8"/>
        <v>1.3992339999999999</v>
      </c>
      <c r="G126" s="30"/>
      <c r="H126" s="82"/>
      <c r="I126" s="27">
        <f t="shared" si="10"/>
        <v>9.9233999999999822E-2</v>
      </c>
      <c r="J126" s="63">
        <f t="shared" si="9"/>
        <v>7.6333846153846016E-2</v>
      </c>
      <c r="K126" s="36"/>
      <c r="L126" s="36"/>
      <c r="M126" s="27"/>
      <c r="N126" s="61"/>
      <c r="O126" s="58"/>
    </row>
    <row r="127" spans="1:15" s="3" customFormat="1" ht="56.25">
      <c r="A127" s="29" t="s">
        <v>196</v>
      </c>
      <c r="B127" s="28" t="s">
        <v>123</v>
      </c>
      <c r="C127" s="32"/>
      <c r="D127" s="27">
        <v>0.7</v>
      </c>
      <c r="E127" s="32">
        <v>0.74607100000000004</v>
      </c>
      <c r="F127" s="27">
        <f t="shared" si="8"/>
        <v>0.74607100000000004</v>
      </c>
      <c r="G127" s="30"/>
      <c r="H127" s="82"/>
      <c r="I127" s="27">
        <f t="shared" si="10"/>
        <v>4.6071000000000084E-2</v>
      </c>
      <c r="J127" s="63">
        <f t="shared" si="9"/>
        <v>6.5815714285714408E-2</v>
      </c>
      <c r="K127" s="36"/>
      <c r="L127" s="36"/>
      <c r="M127" s="27"/>
      <c r="N127" s="61"/>
      <c r="O127" s="58"/>
    </row>
    <row r="128" spans="1:15" s="3" customFormat="1" ht="56.25">
      <c r="A128" s="29" t="s">
        <v>197</v>
      </c>
      <c r="B128" s="28" t="s">
        <v>124</v>
      </c>
      <c r="C128" s="32"/>
      <c r="D128" s="27">
        <v>0.87082700000000002</v>
      </c>
      <c r="E128" s="32">
        <v>0.928925</v>
      </c>
      <c r="F128" s="27">
        <f t="shared" si="8"/>
        <v>0.928925</v>
      </c>
      <c r="G128" s="30"/>
      <c r="H128" s="82"/>
      <c r="I128" s="27">
        <f t="shared" si="10"/>
        <v>5.8097999999999983E-2</v>
      </c>
      <c r="J128" s="63">
        <f t="shared" si="9"/>
        <v>6.6715891905051158E-2</v>
      </c>
      <c r="K128" s="36"/>
      <c r="L128" s="36"/>
      <c r="M128" s="27"/>
      <c r="N128" s="61"/>
      <c r="O128" s="58"/>
    </row>
    <row r="129" spans="1:15" s="3" customFormat="1" ht="112.5">
      <c r="A129" s="29" t="s">
        <v>118</v>
      </c>
      <c r="B129" s="28" t="s">
        <v>125</v>
      </c>
      <c r="C129" s="32"/>
      <c r="D129" s="27">
        <v>1.385562</v>
      </c>
      <c r="E129" s="32">
        <v>1.616798</v>
      </c>
      <c r="F129" s="27">
        <f t="shared" si="8"/>
        <v>1.616798</v>
      </c>
      <c r="G129" s="30"/>
      <c r="H129" s="82"/>
      <c r="I129" s="27">
        <f t="shared" si="10"/>
        <v>0.231236</v>
      </c>
      <c r="J129" s="63">
        <f t="shared" si="9"/>
        <v>0.16688968086595909</v>
      </c>
      <c r="K129" s="36"/>
      <c r="L129" s="36"/>
      <c r="M129" s="78" t="s">
        <v>358</v>
      </c>
      <c r="N129" s="61"/>
      <c r="O129" s="58"/>
    </row>
    <row r="130" spans="1:15" s="3" customFormat="1" ht="56.25">
      <c r="A130" s="29" t="s">
        <v>198</v>
      </c>
      <c r="B130" s="28" t="s">
        <v>126</v>
      </c>
      <c r="C130" s="32"/>
      <c r="D130" s="27">
        <v>0.42</v>
      </c>
      <c r="E130" s="32">
        <v>0.36216100000000001</v>
      </c>
      <c r="F130" s="27">
        <f t="shared" si="8"/>
        <v>0.36216100000000001</v>
      </c>
      <c r="G130" s="30"/>
      <c r="H130" s="82"/>
      <c r="I130" s="27">
        <f t="shared" si="10"/>
        <v>-5.7838999999999974E-2</v>
      </c>
      <c r="J130" s="63">
        <f t="shared" si="9"/>
        <v>-0.1377119047619047</v>
      </c>
      <c r="K130" s="36"/>
      <c r="L130" s="36"/>
      <c r="M130" s="78" t="s">
        <v>328</v>
      </c>
      <c r="N130" s="61"/>
      <c r="O130" s="58"/>
    </row>
    <row r="131" spans="1:15" s="3" customFormat="1" ht="56.25">
      <c r="A131" s="29" t="s">
        <v>199</v>
      </c>
      <c r="B131" s="28" t="s">
        <v>127</v>
      </c>
      <c r="C131" s="32"/>
      <c r="D131" s="27">
        <v>10.446120000000001</v>
      </c>
      <c r="E131" s="32">
        <v>9.23123</v>
      </c>
      <c r="F131" s="27">
        <f t="shared" si="8"/>
        <v>9.23123</v>
      </c>
      <c r="G131" s="30"/>
      <c r="H131" s="82"/>
      <c r="I131" s="27">
        <f t="shared" si="10"/>
        <v>-1.2148900000000005</v>
      </c>
      <c r="J131" s="63">
        <f t="shared" si="9"/>
        <v>-0.11630059773389549</v>
      </c>
      <c r="K131" s="36"/>
      <c r="L131" s="36"/>
      <c r="M131" s="78" t="s">
        <v>328</v>
      </c>
      <c r="N131" s="61"/>
      <c r="O131" s="58"/>
    </row>
    <row r="132" spans="1:15" s="3" customFormat="1" ht="75">
      <c r="A132" s="29" t="s">
        <v>200</v>
      </c>
      <c r="B132" s="28" t="s">
        <v>128</v>
      </c>
      <c r="C132" s="32"/>
      <c r="D132" s="27">
        <v>0.4</v>
      </c>
      <c r="E132" s="32">
        <v>0.46230500000000002</v>
      </c>
      <c r="F132" s="27">
        <f t="shared" si="8"/>
        <v>0.46230500000000002</v>
      </c>
      <c r="G132" s="30"/>
      <c r="H132" s="82"/>
      <c r="I132" s="27">
        <f t="shared" si="10"/>
        <v>6.2304999999999999E-2</v>
      </c>
      <c r="J132" s="63">
        <f t="shared" si="9"/>
        <v>0.1557625</v>
      </c>
      <c r="K132" s="36"/>
      <c r="L132" s="36"/>
      <c r="M132" s="78" t="s">
        <v>361</v>
      </c>
      <c r="N132" s="61"/>
      <c r="O132" s="58"/>
    </row>
    <row r="133" spans="1:15" s="3" customFormat="1" ht="75">
      <c r="A133" s="29" t="s">
        <v>201</v>
      </c>
      <c r="B133" s="28" t="s">
        <v>129</v>
      </c>
      <c r="C133" s="32"/>
      <c r="D133" s="27">
        <v>8.8709299999999978</v>
      </c>
      <c r="E133" s="32">
        <v>7.7592839999999992</v>
      </c>
      <c r="F133" s="27">
        <f t="shared" si="8"/>
        <v>7.7592839999999992</v>
      </c>
      <c r="G133" s="30"/>
      <c r="H133" s="82"/>
      <c r="I133" s="27">
        <f t="shared" si="10"/>
        <v>-1.1116459999999986</v>
      </c>
      <c r="J133" s="63">
        <f t="shared" si="9"/>
        <v>-0.12531335496954646</v>
      </c>
      <c r="K133" s="36"/>
      <c r="L133" s="36"/>
      <c r="M133" s="78" t="s">
        <v>328</v>
      </c>
      <c r="N133" s="61"/>
      <c r="O133" s="58"/>
    </row>
    <row r="134" spans="1:15" s="3" customFormat="1" ht="112.5">
      <c r="A134" s="29" t="s">
        <v>202</v>
      </c>
      <c r="B134" s="28" t="s">
        <v>130</v>
      </c>
      <c r="C134" s="32"/>
      <c r="D134" s="27">
        <v>0.4</v>
      </c>
      <c r="E134" s="32">
        <v>0.56362500000000004</v>
      </c>
      <c r="F134" s="27">
        <f t="shared" si="8"/>
        <v>0.56362500000000004</v>
      </c>
      <c r="G134" s="30"/>
      <c r="H134" s="82"/>
      <c r="I134" s="27">
        <f t="shared" si="10"/>
        <v>0.16362500000000002</v>
      </c>
      <c r="J134" s="63">
        <f t="shared" si="9"/>
        <v>0.40906250000000005</v>
      </c>
      <c r="K134" s="36"/>
      <c r="L134" s="36"/>
      <c r="M134" s="78" t="s">
        <v>362</v>
      </c>
      <c r="N134" s="61"/>
      <c r="O134" s="58"/>
    </row>
    <row r="135" spans="1:15" s="3" customFormat="1" ht="56.25">
      <c r="A135" s="29" t="s">
        <v>203</v>
      </c>
      <c r="B135" s="28" t="s">
        <v>131</v>
      </c>
      <c r="C135" s="32"/>
      <c r="D135" s="27">
        <v>0.63200000000000001</v>
      </c>
      <c r="E135" s="32">
        <v>0.72867000000000004</v>
      </c>
      <c r="F135" s="27">
        <f t="shared" si="8"/>
        <v>0.72867000000000004</v>
      </c>
      <c r="G135" s="30"/>
      <c r="H135" s="82"/>
      <c r="I135" s="27">
        <f t="shared" si="10"/>
        <v>9.6670000000000034E-2</v>
      </c>
      <c r="J135" s="63">
        <f t="shared" si="9"/>
        <v>0.15295886075949372</v>
      </c>
      <c r="K135" s="36"/>
      <c r="L135" s="36"/>
      <c r="M135" s="78" t="s">
        <v>334</v>
      </c>
      <c r="N135" s="61"/>
      <c r="O135" s="58"/>
    </row>
    <row r="136" spans="1:15" s="3" customFormat="1" ht="112.5">
      <c r="A136" s="29" t="s">
        <v>204</v>
      </c>
      <c r="B136" s="28" t="s">
        <v>132</v>
      </c>
      <c r="C136" s="32"/>
      <c r="D136" s="27">
        <v>2.0076779999999999</v>
      </c>
      <c r="E136" s="32">
        <v>2.2630270000000001</v>
      </c>
      <c r="F136" s="27">
        <f t="shared" si="8"/>
        <v>2.2630270000000001</v>
      </c>
      <c r="G136" s="30"/>
      <c r="H136" s="82"/>
      <c r="I136" s="27">
        <f t="shared" si="10"/>
        <v>0.25534900000000027</v>
      </c>
      <c r="J136" s="63">
        <f t="shared" si="9"/>
        <v>0.12718623205514046</v>
      </c>
      <c r="K136" s="36"/>
      <c r="L136" s="36"/>
      <c r="M136" s="78" t="s">
        <v>358</v>
      </c>
      <c r="N136" s="61"/>
      <c r="O136" s="58"/>
    </row>
    <row r="137" spans="1:15" s="3" customFormat="1" ht="37.5">
      <c r="A137" s="29" t="s">
        <v>205</v>
      </c>
      <c r="B137" s="28" t="s">
        <v>133</v>
      </c>
      <c r="C137" s="32"/>
      <c r="D137" s="27">
        <v>8.123E-3</v>
      </c>
      <c r="E137" s="32">
        <v>8.1233333333333331E-3</v>
      </c>
      <c r="F137" s="27">
        <f t="shared" si="8"/>
        <v>8.1233333333333331E-3</v>
      </c>
      <c r="G137" s="30"/>
      <c r="H137" s="30"/>
      <c r="I137" s="27">
        <f t="shared" si="10"/>
        <v>3.3333333333308846E-7</v>
      </c>
      <c r="J137" s="63">
        <f t="shared" si="9"/>
        <v>4.1035742131366298E-5</v>
      </c>
      <c r="K137" s="36"/>
      <c r="L137" s="36"/>
      <c r="M137" s="36"/>
      <c r="N137" s="61"/>
      <c r="O137" s="97"/>
    </row>
    <row r="138" spans="1:15" s="3" customFormat="1" ht="56.25">
      <c r="A138" s="29" t="s">
        <v>206</v>
      </c>
      <c r="B138" s="28" t="s">
        <v>134</v>
      </c>
      <c r="C138" s="32"/>
      <c r="D138" s="27">
        <v>8.123E-3</v>
      </c>
      <c r="E138" s="32">
        <v>8.1233333333333331E-3</v>
      </c>
      <c r="F138" s="27">
        <f t="shared" si="8"/>
        <v>8.1233333333333331E-3</v>
      </c>
      <c r="G138" s="30"/>
      <c r="H138" s="40"/>
      <c r="I138" s="27">
        <f t="shared" si="10"/>
        <v>3.3333333333308846E-7</v>
      </c>
      <c r="J138" s="63">
        <f t="shared" si="9"/>
        <v>4.1035742131366298E-5</v>
      </c>
      <c r="K138" s="36"/>
      <c r="L138" s="36"/>
      <c r="M138" s="36"/>
      <c r="N138" s="61"/>
      <c r="O138" s="97"/>
    </row>
    <row r="139" spans="1:15" s="3" customFormat="1" ht="37.5">
      <c r="A139" s="29" t="s">
        <v>207</v>
      </c>
      <c r="B139" s="28" t="s">
        <v>135</v>
      </c>
      <c r="C139" s="32"/>
      <c r="D139" s="27">
        <v>8.123E-3</v>
      </c>
      <c r="E139" s="32">
        <v>8.1233333333333331E-3</v>
      </c>
      <c r="F139" s="27">
        <f t="shared" si="8"/>
        <v>8.1233333333333331E-3</v>
      </c>
      <c r="G139" s="30"/>
      <c r="H139" s="30"/>
      <c r="I139" s="27">
        <f t="shared" si="10"/>
        <v>3.3333333333308846E-7</v>
      </c>
      <c r="J139" s="63">
        <f t="shared" si="9"/>
        <v>4.1035742131366298E-5</v>
      </c>
      <c r="K139" s="36"/>
      <c r="L139" s="36"/>
      <c r="M139" s="36"/>
      <c r="N139" s="61"/>
      <c r="O139" s="97"/>
    </row>
    <row r="140" spans="1:15" s="3" customFormat="1" ht="150">
      <c r="A140" s="30" t="s">
        <v>140</v>
      </c>
      <c r="B140" s="28" t="s">
        <v>136</v>
      </c>
      <c r="C140" s="32"/>
      <c r="D140" s="27">
        <v>2.1951350000000001</v>
      </c>
      <c r="E140" s="32">
        <v>1.4268729999999998</v>
      </c>
      <c r="F140" s="27">
        <f t="shared" si="8"/>
        <v>1.4268729999999998</v>
      </c>
      <c r="G140" s="30"/>
      <c r="H140" s="76"/>
      <c r="I140" s="27">
        <f t="shared" si="10"/>
        <v>-0.76826200000000022</v>
      </c>
      <c r="J140" s="63">
        <f t="shared" si="9"/>
        <v>-0.34998394176212405</v>
      </c>
      <c r="K140" s="31"/>
      <c r="L140" s="31"/>
      <c r="M140" s="78" t="s">
        <v>335</v>
      </c>
      <c r="N140" s="61"/>
      <c r="O140" s="58"/>
    </row>
    <row r="141" spans="1:15" s="3" customFormat="1" ht="150">
      <c r="A141" s="30" t="s">
        <v>208</v>
      </c>
      <c r="B141" s="28" t="s">
        <v>137</v>
      </c>
      <c r="C141" s="32"/>
      <c r="D141" s="27">
        <v>0.51624700000000001</v>
      </c>
      <c r="E141" s="32">
        <v>0.39195200000000002</v>
      </c>
      <c r="F141" s="27">
        <f t="shared" si="8"/>
        <v>0.39195200000000002</v>
      </c>
      <c r="G141" s="30"/>
      <c r="H141" s="76"/>
      <c r="I141" s="27">
        <f t="shared" si="10"/>
        <v>-0.12429499999999999</v>
      </c>
      <c r="J141" s="63">
        <f t="shared" si="9"/>
        <v>-0.24076653229946127</v>
      </c>
      <c r="K141" s="31"/>
      <c r="L141" s="31"/>
      <c r="M141" s="78" t="s">
        <v>335</v>
      </c>
      <c r="N141" s="61"/>
      <c r="O141" s="58"/>
    </row>
    <row r="142" spans="1:15" s="3" customFormat="1" ht="93.75">
      <c r="A142" s="30" t="s">
        <v>209</v>
      </c>
      <c r="B142" s="28" t="s">
        <v>138</v>
      </c>
      <c r="C142" s="32"/>
      <c r="D142" s="27">
        <v>0.62802599999999997</v>
      </c>
      <c r="E142" s="32">
        <v>0.42996200000000001</v>
      </c>
      <c r="F142" s="27">
        <f t="shared" si="8"/>
        <v>0.42996200000000001</v>
      </c>
      <c r="G142" s="30"/>
      <c r="H142" s="76"/>
      <c r="I142" s="27">
        <f t="shared" si="10"/>
        <v>-0.19806399999999996</v>
      </c>
      <c r="J142" s="63">
        <f t="shared" si="9"/>
        <v>-0.31537547808530214</v>
      </c>
      <c r="K142" s="31"/>
      <c r="L142" s="31"/>
      <c r="M142" s="78" t="s">
        <v>331</v>
      </c>
      <c r="N142" s="61"/>
      <c r="O142" s="58"/>
    </row>
    <row r="143" spans="1:15" s="3" customFormat="1" ht="112.5">
      <c r="A143" s="30" t="s">
        <v>210</v>
      </c>
      <c r="B143" s="39" t="s">
        <v>139</v>
      </c>
      <c r="C143" s="32"/>
      <c r="D143" s="27">
        <v>2.4660129999999998</v>
      </c>
      <c r="E143" s="32">
        <v>3.5979049999999999</v>
      </c>
      <c r="F143" s="27">
        <f t="shared" si="8"/>
        <v>3.5979049999999999</v>
      </c>
      <c r="G143" s="30"/>
      <c r="H143" s="76"/>
      <c r="I143" s="27">
        <f t="shared" si="10"/>
        <v>1.1318920000000001</v>
      </c>
      <c r="J143" s="63">
        <f t="shared" si="9"/>
        <v>0.45899676927899413</v>
      </c>
      <c r="K143" s="31"/>
      <c r="L143" s="31"/>
      <c r="M143" s="78" t="s">
        <v>358</v>
      </c>
      <c r="N143" s="61"/>
      <c r="O143" s="58"/>
    </row>
    <row r="144" spans="1:15" s="3" customFormat="1" ht="150">
      <c r="A144" s="83" t="s">
        <v>146</v>
      </c>
      <c r="B144" s="28" t="s">
        <v>301</v>
      </c>
      <c r="C144" s="32"/>
      <c r="D144" s="32">
        <v>1.5843259999999999</v>
      </c>
      <c r="E144" s="32">
        <v>1.2608490000000001</v>
      </c>
      <c r="F144" s="27">
        <f t="shared" si="8"/>
        <v>1.2608490000000001</v>
      </c>
      <c r="G144" s="40"/>
      <c r="H144" s="39"/>
      <c r="I144" s="27">
        <f t="shared" si="10"/>
        <v>-0.32347699999999979</v>
      </c>
      <c r="J144" s="63">
        <f t="shared" si="9"/>
        <v>-0.20417325727154625</v>
      </c>
      <c r="K144" s="32"/>
      <c r="L144" s="32"/>
      <c r="M144" s="78" t="s">
        <v>335</v>
      </c>
      <c r="N144" s="61"/>
      <c r="O144" s="58"/>
    </row>
    <row r="145" spans="1:15" s="3" customFormat="1" ht="75">
      <c r="A145" s="83" t="s">
        <v>147</v>
      </c>
      <c r="B145" s="28" t="s">
        <v>302</v>
      </c>
      <c r="C145" s="32"/>
      <c r="D145" s="32">
        <v>1.530894</v>
      </c>
      <c r="E145" s="32">
        <v>1.4461860000000002</v>
      </c>
      <c r="F145" s="27">
        <f t="shared" si="8"/>
        <v>1.4461860000000002</v>
      </c>
      <c r="G145" s="40"/>
      <c r="H145" s="39"/>
      <c r="I145" s="27">
        <f t="shared" si="10"/>
        <v>-8.4707999999999783E-2</v>
      </c>
      <c r="J145" s="63">
        <f t="shared" ref="J145:J153" si="11">I145/D145</f>
        <v>-5.5332374416517269E-2</v>
      </c>
      <c r="K145" s="32"/>
      <c r="L145" s="32"/>
      <c r="M145" s="32"/>
      <c r="N145" s="61"/>
      <c r="O145" s="58"/>
    </row>
    <row r="146" spans="1:15" s="3" customFormat="1" ht="75">
      <c r="A146" s="83" t="s">
        <v>211</v>
      </c>
      <c r="B146" s="28" t="s">
        <v>141</v>
      </c>
      <c r="C146" s="32"/>
      <c r="D146" s="32">
        <v>0.05</v>
      </c>
      <c r="E146" s="32">
        <v>2.0101000000000001E-2</v>
      </c>
      <c r="F146" s="27">
        <f t="shared" si="8"/>
        <v>2.0101000000000001E-2</v>
      </c>
      <c r="G146" s="40"/>
      <c r="H146" s="39"/>
      <c r="I146" s="27">
        <f t="shared" ref="I146:I153" si="12">E146-D146</f>
        <v>-2.9899000000000002E-2</v>
      </c>
      <c r="J146" s="63">
        <f>I146/D146</f>
        <v>-0.59797999999999996</v>
      </c>
      <c r="K146" s="32"/>
      <c r="L146" s="32"/>
      <c r="M146" s="78" t="s">
        <v>327</v>
      </c>
      <c r="N146" s="61"/>
      <c r="O146" s="58"/>
    </row>
    <row r="147" spans="1:15" s="3" customFormat="1" ht="56.25">
      <c r="A147" s="83" t="s">
        <v>212</v>
      </c>
      <c r="B147" s="28" t="s">
        <v>142</v>
      </c>
      <c r="C147" s="32"/>
      <c r="D147" s="32">
        <v>0.89471400000000001</v>
      </c>
      <c r="E147" s="32">
        <v>0.86479600000000001</v>
      </c>
      <c r="F147" s="27">
        <f t="shared" si="8"/>
        <v>0.86479600000000001</v>
      </c>
      <c r="G147" s="40"/>
      <c r="H147" s="39"/>
      <c r="I147" s="27">
        <f t="shared" si="12"/>
        <v>-2.9918E-2</v>
      </c>
      <c r="J147" s="63">
        <f t="shared" si="11"/>
        <v>-3.3438618374139667E-2</v>
      </c>
      <c r="K147" s="32"/>
      <c r="L147" s="32"/>
      <c r="M147" s="32"/>
      <c r="N147" s="61"/>
      <c r="O147" s="58"/>
    </row>
    <row r="148" spans="1:15" s="3" customFormat="1" ht="56.25">
      <c r="A148" s="83" t="s">
        <v>213</v>
      </c>
      <c r="B148" s="39" t="s">
        <v>143</v>
      </c>
      <c r="C148" s="32"/>
      <c r="D148" s="32">
        <v>1.755962</v>
      </c>
      <c r="E148" s="32">
        <v>1.7722060000000002</v>
      </c>
      <c r="F148" s="27">
        <f t="shared" ref="F148:F153" si="13">E148</f>
        <v>1.7722060000000002</v>
      </c>
      <c r="G148" s="40"/>
      <c r="H148" s="39"/>
      <c r="I148" s="27">
        <f t="shared" si="12"/>
        <v>1.6244000000000147E-2</v>
      </c>
      <c r="J148" s="63">
        <f t="shared" si="11"/>
        <v>9.2507696635805037E-3</v>
      </c>
      <c r="K148" s="32"/>
      <c r="L148" s="32"/>
      <c r="M148" s="32"/>
      <c r="N148" s="61"/>
      <c r="O148" s="58"/>
    </row>
    <row r="149" spans="1:15" s="3" customFormat="1" ht="37.5">
      <c r="A149" s="83" t="s">
        <v>214</v>
      </c>
      <c r="B149" s="28" t="s">
        <v>144</v>
      </c>
      <c r="C149" s="32"/>
      <c r="D149" s="32">
        <v>1.6</v>
      </c>
      <c r="E149" s="32">
        <v>1.5520639999999999</v>
      </c>
      <c r="F149" s="27">
        <f t="shared" si="13"/>
        <v>1.5520639999999999</v>
      </c>
      <c r="G149" s="40"/>
      <c r="H149" s="39"/>
      <c r="I149" s="27">
        <f t="shared" si="12"/>
        <v>-4.7936000000000201E-2</v>
      </c>
      <c r="J149" s="63">
        <f t="shared" si="11"/>
        <v>-2.9960000000000125E-2</v>
      </c>
      <c r="K149" s="32"/>
      <c r="L149" s="32"/>
      <c r="M149" s="32"/>
      <c r="N149" s="61"/>
      <c r="O149" s="58"/>
    </row>
    <row r="150" spans="1:15" s="3" customFormat="1" ht="75">
      <c r="A150" s="83" t="s">
        <v>215</v>
      </c>
      <c r="B150" s="28" t="s">
        <v>145</v>
      </c>
      <c r="C150" s="32"/>
      <c r="D150" s="32">
        <v>0.20019300000000001</v>
      </c>
      <c r="E150" s="32">
        <v>0.15143699999999999</v>
      </c>
      <c r="F150" s="27">
        <f t="shared" si="13"/>
        <v>0.15143699999999999</v>
      </c>
      <c r="G150" s="40"/>
      <c r="H150" s="39"/>
      <c r="I150" s="27">
        <f t="shared" si="12"/>
        <v>-4.8756000000000022E-2</v>
      </c>
      <c r="J150" s="63">
        <f t="shared" si="11"/>
        <v>-0.24354497909517325</v>
      </c>
      <c r="K150" s="32"/>
      <c r="L150" s="32"/>
      <c r="M150" s="78" t="s">
        <v>327</v>
      </c>
      <c r="N150" s="61"/>
      <c r="O150" s="58"/>
    </row>
    <row r="151" spans="1:15" s="3" customFormat="1" ht="187.5">
      <c r="A151" s="83" t="s">
        <v>216</v>
      </c>
      <c r="B151" s="28" t="s">
        <v>219</v>
      </c>
      <c r="C151" s="32"/>
      <c r="D151" s="32">
        <v>0.89999999999999991</v>
      </c>
      <c r="E151" s="32">
        <v>0.63057200000000002</v>
      </c>
      <c r="F151" s="27">
        <f t="shared" si="13"/>
        <v>0.63057200000000002</v>
      </c>
      <c r="G151" s="40"/>
      <c r="H151" s="39"/>
      <c r="I151" s="27">
        <f t="shared" si="12"/>
        <v>-0.26942799999999989</v>
      </c>
      <c r="J151" s="63">
        <f t="shared" si="11"/>
        <v>-0.29936444444444438</v>
      </c>
      <c r="K151" s="32"/>
      <c r="L151" s="32"/>
      <c r="M151" s="78" t="s">
        <v>363</v>
      </c>
      <c r="N151" s="61"/>
      <c r="O151" s="58"/>
    </row>
    <row r="152" spans="1:15" s="3" customFormat="1" ht="187.5">
      <c r="A152" s="83" t="s">
        <v>217</v>
      </c>
      <c r="B152" s="28" t="s">
        <v>220</v>
      </c>
      <c r="C152" s="32"/>
      <c r="D152" s="32">
        <v>0.89999999999999991</v>
      </c>
      <c r="E152" s="32">
        <v>0.62730900000000001</v>
      </c>
      <c r="F152" s="27">
        <f t="shared" si="13"/>
        <v>0.62730900000000001</v>
      </c>
      <c r="G152" s="40"/>
      <c r="H152" s="39"/>
      <c r="I152" s="27">
        <f t="shared" si="12"/>
        <v>-0.27269099999999991</v>
      </c>
      <c r="J152" s="63">
        <f t="shared" si="11"/>
        <v>-0.30298999999999993</v>
      </c>
      <c r="K152" s="32"/>
      <c r="L152" s="32"/>
      <c r="M152" s="78" t="s">
        <v>363</v>
      </c>
      <c r="N152" s="61"/>
      <c r="O152" s="58"/>
    </row>
    <row r="153" spans="1:15" s="3" customFormat="1" ht="37.5">
      <c r="A153" s="83" t="s">
        <v>148</v>
      </c>
      <c r="B153" s="39" t="s">
        <v>218</v>
      </c>
      <c r="C153" s="32"/>
      <c r="D153" s="32">
        <v>0.5</v>
      </c>
      <c r="E153" s="32">
        <v>0.49523600000000001</v>
      </c>
      <c r="F153" s="27">
        <f t="shared" si="13"/>
        <v>0.49523600000000001</v>
      </c>
      <c r="G153" s="40"/>
      <c r="H153" s="39"/>
      <c r="I153" s="27">
        <f t="shared" si="12"/>
        <v>-4.7639999999999905E-3</v>
      </c>
      <c r="J153" s="63">
        <f t="shared" si="11"/>
        <v>-9.5279999999999809E-3</v>
      </c>
      <c r="K153" s="32"/>
      <c r="L153" s="32"/>
      <c r="M153" s="32"/>
      <c r="N153" s="61"/>
      <c r="O153" s="58"/>
    </row>
    <row r="154" spans="1:15" s="3" customFormat="1">
      <c r="A154" s="25" t="s">
        <v>74</v>
      </c>
      <c r="B154" s="34"/>
      <c r="C154" s="34"/>
      <c r="D154" s="34"/>
      <c r="E154" s="62"/>
      <c r="F154" s="24"/>
      <c r="G154" s="34"/>
      <c r="H154" s="34"/>
      <c r="I154" s="34"/>
      <c r="J154" s="35"/>
      <c r="K154" s="35"/>
      <c r="L154" s="35"/>
      <c r="M154" s="35"/>
      <c r="N154" s="61"/>
      <c r="O154" s="58"/>
    </row>
    <row r="155" spans="1:15" s="3" customFormat="1">
      <c r="A155" s="38" t="s">
        <v>149</v>
      </c>
      <c r="B155" s="47" t="s">
        <v>150</v>
      </c>
      <c r="C155" s="34"/>
      <c r="D155" s="34"/>
      <c r="E155" s="62"/>
      <c r="F155" s="24"/>
      <c r="G155" s="34"/>
      <c r="H155" s="34"/>
      <c r="I155" s="34"/>
      <c r="J155" s="35"/>
      <c r="K155" s="35"/>
      <c r="L155" s="35"/>
      <c r="M155" s="35"/>
      <c r="N155" s="61"/>
      <c r="O155" s="58"/>
    </row>
    <row r="156" spans="1:15" s="3" customFormat="1">
      <c r="A156" s="37" t="s">
        <v>79</v>
      </c>
      <c r="B156" s="26" t="s">
        <v>77</v>
      </c>
      <c r="C156" s="34"/>
      <c r="D156" s="34"/>
      <c r="E156" s="70"/>
      <c r="F156" s="24"/>
      <c r="G156" s="34"/>
      <c r="H156" s="34"/>
      <c r="I156" s="34"/>
      <c r="J156" s="35"/>
      <c r="K156" s="35"/>
      <c r="L156" s="35"/>
      <c r="M156" s="35"/>
      <c r="N156" s="61"/>
      <c r="O156" s="58"/>
    </row>
    <row r="157" spans="1:15" s="3" customFormat="1">
      <c r="A157" s="37"/>
      <c r="B157" s="26" t="s">
        <v>151</v>
      </c>
      <c r="C157" s="34"/>
      <c r="D157" s="34"/>
      <c r="E157" s="70"/>
      <c r="F157" s="24"/>
      <c r="G157" s="34"/>
      <c r="H157" s="34"/>
      <c r="I157" s="34"/>
      <c r="J157" s="35"/>
      <c r="K157" s="35"/>
      <c r="L157" s="35"/>
      <c r="M157" s="35"/>
      <c r="N157" s="61"/>
      <c r="O157" s="58"/>
    </row>
    <row r="158" spans="1:15" s="3" customFormat="1">
      <c r="A158" s="37" t="s">
        <v>80</v>
      </c>
      <c r="B158" s="26" t="s">
        <v>78</v>
      </c>
      <c r="C158" s="34"/>
      <c r="D158" s="34"/>
      <c r="E158" s="70"/>
      <c r="F158" s="24"/>
      <c r="G158" s="34"/>
      <c r="H158" s="34"/>
      <c r="I158" s="34"/>
      <c r="J158" s="35"/>
      <c r="K158" s="35"/>
      <c r="L158" s="35"/>
      <c r="M158" s="35"/>
      <c r="N158" s="61"/>
      <c r="O158" s="58"/>
    </row>
    <row r="159" spans="1:15" s="3" customFormat="1">
      <c r="A159" s="37"/>
      <c r="B159" s="26" t="s">
        <v>151</v>
      </c>
      <c r="C159" s="34"/>
      <c r="D159" s="34"/>
      <c r="E159" s="70"/>
      <c r="F159" s="24"/>
      <c r="G159" s="34"/>
      <c r="H159" s="34"/>
      <c r="I159" s="34"/>
      <c r="J159" s="35"/>
      <c r="K159" s="35"/>
      <c r="L159" s="35"/>
      <c r="M159" s="35"/>
      <c r="N159" s="61"/>
      <c r="O159" s="58"/>
    </row>
    <row r="160" spans="1:15" s="3" customFormat="1">
      <c r="A160" s="25" t="s">
        <v>74</v>
      </c>
      <c r="B160" s="34"/>
      <c r="C160" s="34"/>
      <c r="D160" s="34"/>
      <c r="E160" s="70"/>
      <c r="F160" s="24"/>
      <c r="G160" s="34"/>
      <c r="H160" s="34"/>
      <c r="I160" s="34"/>
      <c r="J160" s="35"/>
      <c r="K160" s="35"/>
      <c r="L160" s="35"/>
      <c r="M160" s="35"/>
      <c r="N160" s="61"/>
      <c r="O160" s="58"/>
    </row>
    <row r="161" spans="1:15" s="3" customFormat="1">
      <c r="A161" s="86" t="s">
        <v>152</v>
      </c>
      <c r="B161" s="86"/>
      <c r="C161" s="34"/>
      <c r="D161" s="34"/>
      <c r="E161" s="62"/>
      <c r="F161" s="24"/>
      <c r="G161" s="34"/>
      <c r="H161" s="34"/>
      <c r="I161" s="34"/>
      <c r="J161" s="35"/>
      <c r="K161" s="35"/>
      <c r="L161" s="35"/>
      <c r="M161" s="35"/>
      <c r="N161" s="61"/>
      <c r="O161" s="58"/>
    </row>
    <row r="162" spans="1:15" s="3" customFormat="1">
      <c r="A162" s="37"/>
      <c r="B162" s="47" t="s">
        <v>153</v>
      </c>
      <c r="C162" s="34"/>
      <c r="D162" s="34"/>
      <c r="E162" s="62"/>
      <c r="F162" s="24"/>
      <c r="G162" s="34"/>
      <c r="H162" s="34"/>
      <c r="I162" s="34"/>
      <c r="J162" s="35"/>
      <c r="K162" s="35"/>
      <c r="L162" s="35"/>
      <c r="M162" s="35"/>
      <c r="N162" s="61"/>
      <c r="O162" s="58"/>
    </row>
    <row r="163" spans="1:15" s="3" customFormat="1">
      <c r="A163" s="25" t="s">
        <v>79</v>
      </c>
      <c r="B163" s="26" t="s">
        <v>77</v>
      </c>
      <c r="C163" s="34"/>
      <c r="D163" s="34"/>
      <c r="E163" s="34"/>
      <c r="F163" s="24"/>
      <c r="G163" s="34"/>
      <c r="H163" s="34"/>
      <c r="I163" s="34"/>
      <c r="J163" s="35"/>
      <c r="K163" s="35"/>
      <c r="L163" s="35"/>
      <c r="M163" s="35"/>
      <c r="N163" s="61"/>
      <c r="O163" s="58"/>
    </row>
    <row r="164" spans="1:15" s="3" customFormat="1">
      <c r="A164" s="25" t="s">
        <v>80</v>
      </c>
      <c r="B164" s="26" t="s">
        <v>78</v>
      </c>
      <c r="C164" s="34"/>
      <c r="D164" s="34"/>
      <c r="E164" s="34"/>
      <c r="F164" s="34"/>
      <c r="G164" s="34"/>
      <c r="H164" s="34"/>
      <c r="I164" s="34"/>
      <c r="J164" s="35"/>
      <c r="K164" s="35"/>
      <c r="L164" s="35"/>
      <c r="M164" s="35"/>
      <c r="N164" s="61"/>
      <c r="O164" s="58"/>
    </row>
    <row r="165" spans="1:15" s="3" customFormat="1">
      <c r="A165" s="25" t="s">
        <v>74</v>
      </c>
      <c r="B165" s="34"/>
      <c r="C165" s="34"/>
      <c r="D165" s="34"/>
      <c r="E165" s="34"/>
      <c r="F165" s="34"/>
      <c r="G165" s="34"/>
      <c r="H165" s="34"/>
      <c r="I165" s="34"/>
      <c r="J165" s="35"/>
      <c r="K165" s="35"/>
      <c r="L165" s="35"/>
      <c r="M165" s="35"/>
      <c r="N165" s="61"/>
      <c r="O165" s="58"/>
    </row>
    <row r="166" spans="1:15" s="3" customFormat="1" ht="23.25">
      <c r="A166" s="8"/>
      <c r="B166" s="4"/>
      <c r="C166" s="4"/>
      <c r="D166" s="4"/>
      <c r="E166" s="4"/>
      <c r="I166" s="9"/>
      <c r="J166" s="9"/>
      <c r="K166" s="9"/>
      <c r="L166" s="9"/>
      <c r="M166" s="10"/>
      <c r="N166" s="61"/>
      <c r="O166" s="58"/>
    </row>
    <row r="167" spans="1:15" s="3" customFormat="1" ht="23.25">
      <c r="A167" s="54" t="s">
        <v>154</v>
      </c>
      <c r="B167" s="55" t="s">
        <v>317</v>
      </c>
      <c r="C167" s="4"/>
      <c r="D167" s="4"/>
      <c r="E167" s="4"/>
      <c r="I167" s="9"/>
      <c r="J167" s="9"/>
      <c r="K167" s="9"/>
      <c r="L167" s="9"/>
      <c r="M167" s="10"/>
      <c r="N167" s="58"/>
      <c r="O167" s="58"/>
    </row>
    <row r="168" spans="1:15" s="3" customFormat="1">
      <c r="A168" s="54" t="s">
        <v>155</v>
      </c>
      <c r="B168" s="55" t="s">
        <v>318</v>
      </c>
      <c r="C168" s="4"/>
      <c r="D168" s="4"/>
      <c r="E168" s="4"/>
      <c r="N168" s="58"/>
      <c r="O168" s="58"/>
    </row>
    <row r="169" spans="1:15" s="3" customFormat="1">
      <c r="A169" s="56" t="s">
        <v>156</v>
      </c>
      <c r="B169" s="55" t="s">
        <v>319</v>
      </c>
      <c r="C169" s="4"/>
      <c r="D169" s="4"/>
      <c r="E169" s="4"/>
      <c r="N169" s="58"/>
      <c r="O169" s="58"/>
    </row>
    <row r="170" spans="1:15" s="3" customFormat="1">
      <c r="A170" s="56"/>
      <c r="B170" s="55" t="s">
        <v>325</v>
      </c>
      <c r="C170" s="4"/>
      <c r="D170" s="4"/>
      <c r="E170" s="4"/>
      <c r="N170" s="58"/>
      <c r="O170" s="58"/>
    </row>
    <row r="171" spans="1:15" s="3" customFormat="1">
      <c r="A171" s="8"/>
      <c r="B171" s="4"/>
      <c r="C171" s="4"/>
      <c r="D171" s="4"/>
      <c r="E171" s="4"/>
      <c r="N171" s="58"/>
      <c r="O171" s="58"/>
    </row>
    <row r="172" spans="1:15" s="3" customFormat="1">
      <c r="A172" s="8"/>
      <c r="B172" s="4"/>
      <c r="C172" s="4"/>
      <c r="D172" s="4"/>
      <c r="E172" s="4"/>
      <c r="N172" s="58"/>
      <c r="O172" s="58"/>
    </row>
  </sheetData>
  <mergeCells count="22">
    <mergeCell ref="K15:L15"/>
    <mergeCell ref="O137:O139"/>
    <mergeCell ref="N36:R36"/>
    <mergeCell ref="N123:O123"/>
    <mergeCell ref="N35:R35"/>
    <mergeCell ref="N21:R21"/>
    <mergeCell ref="A161:B161"/>
    <mergeCell ref="D14:E15"/>
    <mergeCell ref="F14:F16"/>
    <mergeCell ref="G14:G16"/>
    <mergeCell ref="K1:M1"/>
    <mergeCell ref="A10:M10"/>
    <mergeCell ref="A11:M11"/>
    <mergeCell ref="A14:A16"/>
    <mergeCell ref="B14:B16"/>
    <mergeCell ref="C14:C16"/>
    <mergeCell ref="A12:M12"/>
    <mergeCell ref="H14:H16"/>
    <mergeCell ref="I14:L14"/>
    <mergeCell ref="M14:M16"/>
    <mergeCell ref="I15:I16"/>
    <mergeCell ref="J15:J16"/>
  </mergeCells>
  <printOptions horizontalCentered="1"/>
  <pageMargins left="0.19685039370078741" right="0.19685039370078741" top="0" bottom="0" header="0" footer="0"/>
  <pageSetup paperSize="9" scale="40" fitToHeight="20" orientation="landscape" verticalDpi="180" r:id="rId1"/>
  <rowBreaks count="3" manualBreakCount="3">
    <brk id="63" max="12" man="1"/>
    <brk id="130" max="12" man="1"/>
    <brk id="144" max="12" man="1"/>
  </rowBreaks>
  <colBreaks count="1" manualBreakCount="1">
    <brk id="13" max="17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5"/>
  <cols>
    <col min="1" max="1" width="36.5703125" customWidth="1"/>
    <col min="2" max="2" width="16.28515625" customWidth="1"/>
    <col min="3" max="4" width="18.85546875" customWidth="1"/>
    <col min="5" max="5" width="25.42578125" customWidth="1"/>
    <col min="6" max="9" width="9.140625" style="7"/>
  </cols>
  <sheetData>
    <row r="2" spans="1:9" ht="15.75">
      <c r="A2" s="105" t="s">
        <v>260</v>
      </c>
      <c r="B2" s="105" t="s">
        <v>265</v>
      </c>
      <c r="C2" s="106" t="s">
        <v>221</v>
      </c>
      <c r="D2" s="106"/>
      <c r="E2" s="106"/>
      <c r="F2" s="16"/>
      <c r="G2" s="16"/>
      <c r="H2" s="16"/>
      <c r="I2" s="16"/>
    </row>
    <row r="3" spans="1:9" ht="15.75">
      <c r="A3" s="105"/>
      <c r="B3" s="105"/>
      <c r="C3" s="105" t="s">
        <v>259</v>
      </c>
      <c r="D3" s="105"/>
      <c r="E3" s="105"/>
      <c r="F3" s="104"/>
      <c r="G3" s="104"/>
      <c r="H3" s="104"/>
      <c r="I3" s="104"/>
    </row>
    <row r="4" spans="1:9" ht="78.75">
      <c r="A4" s="105"/>
      <c r="B4" s="105"/>
      <c r="C4" s="12" t="s">
        <v>291</v>
      </c>
      <c r="D4" s="12" t="s">
        <v>275</v>
      </c>
      <c r="E4" s="12" t="s">
        <v>292</v>
      </c>
      <c r="F4" s="17"/>
      <c r="G4" s="17"/>
      <c r="H4" s="17"/>
      <c r="I4" s="17"/>
    </row>
    <row r="5" spans="1:9" ht="15.75">
      <c r="A5" s="107" t="s">
        <v>274</v>
      </c>
      <c r="B5" s="107"/>
      <c r="C5" s="19">
        <f>SUM(C6:C28)</f>
        <v>259.351</v>
      </c>
      <c r="D5" s="19">
        <f>SUM(D6:D28)</f>
        <v>309.45044999999993</v>
      </c>
      <c r="E5" s="19">
        <f>SUM(E6:E28)</f>
        <v>309.45044999999993</v>
      </c>
      <c r="F5" s="17"/>
      <c r="G5" s="17"/>
      <c r="H5" s="17"/>
      <c r="I5" s="17"/>
    </row>
    <row r="6" spans="1:9" ht="15.75">
      <c r="A6" s="102" t="s">
        <v>276</v>
      </c>
      <c r="B6" s="13" t="s">
        <v>266</v>
      </c>
      <c r="C6" s="103">
        <v>16.617999999999999</v>
      </c>
      <c r="D6" s="103">
        <f>E6+E7</f>
        <v>18.783000000000001</v>
      </c>
      <c r="E6" s="5">
        <v>10.782999999999999</v>
      </c>
      <c r="F6" s="11"/>
      <c r="G6" s="11"/>
      <c r="H6" s="11"/>
      <c r="I6" s="11"/>
    </row>
    <row r="7" spans="1:9" ht="15.75">
      <c r="A7" s="102"/>
      <c r="B7" s="13" t="s">
        <v>267</v>
      </c>
      <c r="C7" s="103"/>
      <c r="D7" s="103"/>
      <c r="E7" s="5">
        <v>8</v>
      </c>
      <c r="F7" s="11"/>
      <c r="G7" s="11"/>
      <c r="H7" s="11"/>
      <c r="I7" s="11"/>
    </row>
    <row r="8" spans="1:9" ht="15.75">
      <c r="A8" s="108" t="s">
        <v>277</v>
      </c>
      <c r="B8" s="13" t="s">
        <v>266</v>
      </c>
      <c r="C8" s="103">
        <v>7.2619999999999996</v>
      </c>
      <c r="D8" s="103">
        <f>E8+E9</f>
        <v>13.266</v>
      </c>
      <c r="E8" s="5">
        <v>11.266</v>
      </c>
      <c r="F8" s="11"/>
      <c r="G8" s="11"/>
      <c r="H8" s="11"/>
      <c r="I8" s="11"/>
    </row>
    <row r="9" spans="1:9" ht="15.75">
      <c r="A9" s="108"/>
      <c r="B9" s="13" t="s">
        <v>267</v>
      </c>
      <c r="C9" s="103"/>
      <c r="D9" s="103"/>
      <c r="E9" s="5">
        <v>2</v>
      </c>
      <c r="F9" s="11"/>
      <c r="G9" s="11"/>
      <c r="H9" s="11"/>
      <c r="I9" s="11"/>
    </row>
    <row r="10" spans="1:9" ht="15.75">
      <c r="A10" s="20" t="s">
        <v>278</v>
      </c>
      <c r="B10" s="13" t="s">
        <v>268</v>
      </c>
      <c r="C10" s="5">
        <v>7.2329999999999997</v>
      </c>
      <c r="D10" s="5">
        <f>E10</f>
        <v>8.0579999999999998</v>
      </c>
      <c r="E10" s="5">
        <v>8.0579999999999998</v>
      </c>
      <c r="F10" s="11"/>
      <c r="G10" s="11"/>
      <c r="H10" s="11"/>
      <c r="I10" s="11"/>
    </row>
    <row r="11" spans="1:9" ht="15.75">
      <c r="A11" s="20" t="s">
        <v>279</v>
      </c>
      <c r="B11" s="13" t="s">
        <v>269</v>
      </c>
      <c r="C11" s="5">
        <v>7.36</v>
      </c>
      <c r="D11" s="5">
        <f>E11</f>
        <v>9.7370000000000001</v>
      </c>
      <c r="E11" s="5">
        <v>9.7370000000000001</v>
      </c>
      <c r="F11" s="11"/>
      <c r="G11" s="11"/>
      <c r="H11" s="11"/>
      <c r="I11" s="11"/>
    </row>
    <row r="12" spans="1:9" ht="15.75">
      <c r="A12" s="20" t="s">
        <v>280</v>
      </c>
      <c r="B12" s="13" t="s">
        <v>266</v>
      </c>
      <c r="C12" s="5">
        <v>32.008000000000003</v>
      </c>
      <c r="D12" s="5">
        <f>E12</f>
        <v>1</v>
      </c>
      <c r="E12" s="5">
        <v>1</v>
      </c>
      <c r="F12" s="11"/>
      <c r="G12" s="11"/>
      <c r="H12" s="11"/>
      <c r="I12" s="11"/>
    </row>
    <row r="13" spans="1:9" ht="15.75">
      <c r="A13" s="20" t="s">
        <v>261</v>
      </c>
      <c r="B13" s="13" t="s">
        <v>270</v>
      </c>
      <c r="C13" s="5">
        <v>31.03</v>
      </c>
      <c r="D13" s="5">
        <f>E13</f>
        <v>31.03</v>
      </c>
      <c r="E13" s="5">
        <v>31.03</v>
      </c>
      <c r="F13" s="11"/>
      <c r="G13" s="11"/>
      <c r="H13" s="11"/>
      <c r="I13" s="11"/>
    </row>
    <row r="14" spans="1:9" ht="15.75">
      <c r="A14" s="20" t="s">
        <v>262</v>
      </c>
      <c r="B14" s="13" t="s">
        <v>271</v>
      </c>
      <c r="C14" s="5">
        <v>0</v>
      </c>
      <c r="D14" s="5">
        <v>0</v>
      </c>
      <c r="E14" s="5">
        <v>0</v>
      </c>
      <c r="F14" s="11"/>
      <c r="G14" s="11"/>
      <c r="H14" s="11"/>
      <c r="I14" s="11"/>
    </row>
    <row r="15" spans="1:9" ht="15.75">
      <c r="A15" s="20" t="s">
        <v>263</v>
      </c>
      <c r="B15" s="13" t="s">
        <v>272</v>
      </c>
      <c r="C15" s="5">
        <v>0</v>
      </c>
      <c r="D15" s="5">
        <f>E15</f>
        <v>93.182000000000002</v>
      </c>
      <c r="E15" s="5">
        <v>93.182000000000002</v>
      </c>
      <c r="F15" s="11"/>
      <c r="G15" s="11"/>
      <c r="H15" s="11"/>
      <c r="I15" s="11"/>
    </row>
    <row r="16" spans="1:9" ht="15.75">
      <c r="A16" s="20" t="s">
        <v>264</v>
      </c>
      <c r="B16" s="13" t="s">
        <v>272</v>
      </c>
      <c r="C16" s="5">
        <v>29.414999999999999</v>
      </c>
      <c r="D16" s="5">
        <f>E16</f>
        <v>4.415</v>
      </c>
      <c r="E16" s="5">
        <v>4.415</v>
      </c>
      <c r="F16" s="11"/>
      <c r="G16" s="11"/>
      <c r="H16" s="11"/>
      <c r="I16" s="11"/>
    </row>
    <row r="17" spans="1:9" ht="15.75">
      <c r="A17" s="21" t="s">
        <v>285</v>
      </c>
      <c r="B17" s="15" t="s">
        <v>269</v>
      </c>
      <c r="C17" s="6">
        <v>10</v>
      </c>
      <c r="D17" s="6">
        <f>E17</f>
        <v>43.128</v>
      </c>
      <c r="E17" s="6">
        <v>43.128</v>
      </c>
      <c r="F17" s="11"/>
      <c r="G17" s="11"/>
      <c r="H17" s="11"/>
      <c r="I17" s="11"/>
    </row>
    <row r="18" spans="1:9" ht="15.75">
      <c r="A18" s="20" t="s">
        <v>281</v>
      </c>
      <c r="B18" s="13" t="s">
        <v>266</v>
      </c>
      <c r="C18" s="5">
        <v>83.617999999999995</v>
      </c>
      <c r="D18" s="5">
        <f>E18</f>
        <v>10</v>
      </c>
      <c r="E18" s="5">
        <v>10</v>
      </c>
      <c r="F18" s="11"/>
      <c r="G18" s="11"/>
      <c r="H18" s="11"/>
      <c r="I18" s="11"/>
    </row>
    <row r="19" spans="1:9" ht="15.75">
      <c r="A19" s="20" t="s">
        <v>282</v>
      </c>
      <c r="B19" s="13" t="s">
        <v>266</v>
      </c>
      <c r="C19" s="5">
        <v>8.31</v>
      </c>
      <c r="D19" s="14">
        <f>E19</f>
        <v>7.14</v>
      </c>
      <c r="E19" s="5">
        <v>7.14</v>
      </c>
      <c r="F19" s="11"/>
      <c r="G19" s="11"/>
      <c r="H19" s="11"/>
      <c r="I19" s="11"/>
    </row>
    <row r="20" spans="1:9" ht="15.75">
      <c r="A20" s="108" t="s">
        <v>283</v>
      </c>
      <c r="B20" s="13" t="s">
        <v>266</v>
      </c>
      <c r="C20" s="103">
        <v>7.2709999999999999</v>
      </c>
      <c r="D20" s="103">
        <f>E20+E21</f>
        <v>8.7799999999999994</v>
      </c>
      <c r="E20" s="5">
        <v>3.78</v>
      </c>
      <c r="F20" s="11"/>
      <c r="G20" s="11"/>
      <c r="H20" s="11"/>
      <c r="I20" s="11"/>
    </row>
    <row r="21" spans="1:9" ht="15.75">
      <c r="A21" s="108"/>
      <c r="B21" s="13" t="s">
        <v>267</v>
      </c>
      <c r="C21" s="103"/>
      <c r="D21" s="103"/>
      <c r="E21" s="5">
        <v>5</v>
      </c>
      <c r="F21" s="11"/>
      <c r="G21" s="11"/>
      <c r="H21" s="11"/>
      <c r="I21" s="11"/>
    </row>
    <row r="22" spans="1:9" ht="31.5">
      <c r="A22" s="22" t="s">
        <v>286</v>
      </c>
      <c r="B22" s="13" t="s">
        <v>267</v>
      </c>
      <c r="C22" s="103">
        <v>7.2619999999999996</v>
      </c>
      <c r="D22" s="103">
        <f>E22+E23</f>
        <v>14.870000000000001</v>
      </c>
      <c r="E22" s="5">
        <v>8.24</v>
      </c>
      <c r="F22" s="11"/>
      <c r="G22" s="11"/>
      <c r="H22" s="11"/>
      <c r="I22" s="11"/>
    </row>
    <row r="23" spans="1:9" ht="15.75">
      <c r="A23" s="23" t="s">
        <v>287</v>
      </c>
      <c r="B23" s="13" t="s">
        <v>267</v>
      </c>
      <c r="C23" s="103"/>
      <c r="D23" s="103"/>
      <c r="E23" s="5">
        <v>6.63</v>
      </c>
      <c r="F23" s="11"/>
      <c r="G23" s="11"/>
      <c r="H23" s="11"/>
      <c r="I23" s="11"/>
    </row>
    <row r="24" spans="1:9" ht="15.75">
      <c r="A24" s="20" t="s">
        <v>284</v>
      </c>
      <c r="B24" s="13" t="s">
        <v>268</v>
      </c>
      <c r="C24" s="5">
        <v>7.2329999999999997</v>
      </c>
      <c r="D24" s="5">
        <f>E24</f>
        <v>6.02</v>
      </c>
      <c r="E24" s="5">
        <v>6.02</v>
      </c>
      <c r="F24" s="11"/>
      <c r="G24" s="11"/>
      <c r="H24" s="11"/>
      <c r="I24" s="11"/>
    </row>
    <row r="25" spans="1:9" ht="15.75">
      <c r="A25" s="102" t="s">
        <v>288</v>
      </c>
      <c r="B25" s="13" t="s">
        <v>266</v>
      </c>
      <c r="C25" s="103">
        <v>4.7309999999999999</v>
      </c>
      <c r="D25" s="103">
        <f>E25+E26</f>
        <v>8.9400000000000013</v>
      </c>
      <c r="E25" s="5">
        <v>4</v>
      </c>
      <c r="F25" s="11"/>
      <c r="G25" s="11"/>
      <c r="H25" s="11"/>
      <c r="I25" s="11"/>
    </row>
    <row r="26" spans="1:9" ht="15.75">
      <c r="A26" s="102"/>
      <c r="B26" s="13" t="s">
        <v>267</v>
      </c>
      <c r="C26" s="103"/>
      <c r="D26" s="103"/>
      <c r="E26" s="5">
        <v>4.9400000000000004</v>
      </c>
      <c r="F26" s="11"/>
      <c r="G26" s="11"/>
      <c r="H26" s="11"/>
      <c r="I26" s="11"/>
    </row>
    <row r="27" spans="1:9" ht="31.5">
      <c r="A27" s="22" t="s">
        <v>289</v>
      </c>
      <c r="B27" s="13" t="s">
        <v>273</v>
      </c>
      <c r="C27" s="1">
        <v>0</v>
      </c>
      <c r="D27" s="5">
        <f>E27</f>
        <v>7.3</v>
      </c>
      <c r="E27" s="1">
        <v>7.3</v>
      </c>
      <c r="F27" s="18"/>
      <c r="G27" s="18"/>
      <c r="H27" s="18"/>
      <c r="I27" s="18"/>
    </row>
    <row r="28" spans="1:9" ht="15.75">
      <c r="A28" s="20" t="s">
        <v>290</v>
      </c>
      <c r="B28" s="13" t="s">
        <v>268</v>
      </c>
      <c r="C28" s="1">
        <v>0</v>
      </c>
      <c r="D28" s="5">
        <f>E28</f>
        <v>23.801449999999999</v>
      </c>
      <c r="E28" s="1">
        <v>23.801449999999999</v>
      </c>
    </row>
  </sheetData>
  <mergeCells count="21"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  <mergeCell ref="A25:A26"/>
    <mergeCell ref="C20:C21"/>
    <mergeCell ref="C8:C9"/>
    <mergeCell ref="D8:D9"/>
    <mergeCell ref="D20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прил.6.1 </vt:lpstr>
      <vt:lpstr>Для совещания</vt:lpstr>
      <vt:lpstr>'прил.6.1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2019-03-27T03:53:45Z</dcterms:modified>
</cp:coreProperties>
</file>